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28860" windowHeight="6375" activeTab="2"/>
  </bookViews>
  <sheets>
    <sheet name="титул" sheetId="4" r:id="rId1"/>
    <sheet name="бюджет времени" sheetId="6" r:id="rId2"/>
    <sheet name="учебный план" sheetId="1" r:id="rId3"/>
  </sheets>
  <definedNames>
    <definedName name="_xlnm.Print_Titles" localSheetId="2">'учебный план'!$5:$9</definedName>
  </definedNames>
  <calcPr calcId="125725"/>
</workbook>
</file>

<file path=xl/calcChain.xml><?xml version="1.0" encoding="utf-8"?>
<calcChain xmlns="http://schemas.openxmlformats.org/spreadsheetml/2006/main">
  <c r="E37" i="1"/>
  <c r="G36"/>
  <c r="H36"/>
  <c r="I36"/>
  <c r="J36"/>
  <c r="K36"/>
  <c r="L36"/>
  <c r="M36"/>
  <c r="N36"/>
  <c r="O36"/>
  <c r="F36"/>
  <c r="H11" l="1"/>
  <c r="I11"/>
  <c r="J11"/>
  <c r="K11"/>
  <c r="L11"/>
  <c r="M11"/>
  <c r="N11"/>
  <c r="O11"/>
  <c r="F11"/>
  <c r="G69"/>
  <c r="H69"/>
  <c r="I69"/>
  <c r="J69"/>
  <c r="J75" s="1"/>
  <c r="K69"/>
  <c r="K75" s="1"/>
  <c r="L69"/>
  <c r="L75" s="1"/>
  <c r="M69"/>
  <c r="M75" s="1"/>
  <c r="N69"/>
  <c r="N75" s="1"/>
  <c r="O69"/>
  <c r="O75" s="1"/>
  <c r="F69"/>
  <c r="F26" l="1"/>
  <c r="E62"/>
  <c r="G13"/>
  <c r="G14"/>
  <c r="G15"/>
  <c r="G17"/>
  <c r="G19"/>
  <c r="G20"/>
  <c r="G21"/>
  <c r="G22"/>
  <c r="G23"/>
  <c r="G24"/>
  <c r="G25"/>
  <c r="G12"/>
  <c r="D25"/>
  <c r="D17"/>
  <c r="E14"/>
  <c r="E18"/>
  <c r="E20"/>
  <c r="E21"/>
  <c r="E22"/>
  <c r="E23"/>
  <c r="E24"/>
  <c r="G11" l="1"/>
  <c r="E11"/>
  <c r="I8" i="6"/>
  <c r="I9"/>
  <c r="I7"/>
  <c r="C10"/>
  <c r="D10"/>
  <c r="E10"/>
  <c r="F10"/>
  <c r="G10"/>
  <c r="H10"/>
  <c r="B10"/>
  <c r="L58" i="1"/>
  <c r="J58"/>
  <c r="D22"/>
  <c r="D23"/>
  <c r="D24"/>
  <c r="D12"/>
  <c r="D13"/>
  <c r="D14"/>
  <c r="D15"/>
  <c r="D16"/>
  <c r="D21"/>
  <c r="D59"/>
  <c r="D58" s="1"/>
  <c r="D38"/>
  <c r="D39"/>
  <c r="D40"/>
  <c r="D41"/>
  <c r="D42"/>
  <c r="D43"/>
  <c r="D44"/>
  <c r="D45"/>
  <c r="E46"/>
  <c r="E47"/>
  <c r="D47" s="1"/>
  <c r="E48"/>
  <c r="D48" s="1"/>
  <c r="D37"/>
  <c r="E51"/>
  <c r="D51" s="1"/>
  <c r="D50" s="1"/>
  <c r="E55"/>
  <c r="D55" s="1"/>
  <c r="D54" s="1"/>
  <c r="D62"/>
  <c r="D61" s="1"/>
  <c r="D32"/>
  <c r="E26"/>
  <c r="D26" s="1"/>
  <c r="E58"/>
  <c r="E61"/>
  <c r="E32"/>
  <c r="G50"/>
  <c r="G54"/>
  <c r="G58"/>
  <c r="G32"/>
  <c r="G26"/>
  <c r="H50"/>
  <c r="H54"/>
  <c r="H58"/>
  <c r="H32"/>
  <c r="H26"/>
  <c r="I50"/>
  <c r="I54"/>
  <c r="I58"/>
  <c r="I61"/>
  <c r="I32"/>
  <c r="I26"/>
  <c r="J50"/>
  <c r="J54"/>
  <c r="J61"/>
  <c r="J32"/>
  <c r="J26"/>
  <c r="K50"/>
  <c r="K54"/>
  <c r="K58"/>
  <c r="K61"/>
  <c r="K32"/>
  <c r="K26"/>
  <c r="L50"/>
  <c r="L54"/>
  <c r="L61"/>
  <c r="L32"/>
  <c r="L26"/>
  <c r="M50"/>
  <c r="M54"/>
  <c r="M58"/>
  <c r="M61"/>
  <c r="M32"/>
  <c r="M26"/>
  <c r="N50"/>
  <c r="N54"/>
  <c r="N58"/>
  <c r="N61"/>
  <c r="N32"/>
  <c r="N26"/>
  <c r="O50"/>
  <c r="O54"/>
  <c r="O58"/>
  <c r="O61"/>
  <c r="O32"/>
  <c r="O26"/>
  <c r="F50"/>
  <c r="F54"/>
  <c r="F58"/>
  <c r="F32"/>
  <c r="D18"/>
  <c r="D20"/>
  <c r="O68"/>
  <c r="O74" s="1"/>
  <c r="N68"/>
  <c r="N74" s="1"/>
  <c r="M68"/>
  <c r="M74" s="1"/>
  <c r="K68"/>
  <c r="K74" s="1"/>
  <c r="D69"/>
  <c r="E69"/>
  <c r="D68"/>
  <c r="E68"/>
  <c r="F68"/>
  <c r="G68"/>
  <c r="H68"/>
  <c r="I68"/>
  <c r="L68"/>
  <c r="L74" s="1"/>
  <c r="J68"/>
  <c r="J74" s="1"/>
  <c r="D28"/>
  <c r="D29"/>
  <c r="D30"/>
  <c r="E31"/>
  <c r="D31" s="1"/>
  <c r="D27"/>
  <c r="D19"/>
  <c r="I10" i="6" l="1"/>
  <c r="E36" i="1"/>
  <c r="F49"/>
  <c r="F35" s="1"/>
  <c r="F67" s="1"/>
  <c r="D11"/>
  <c r="D46"/>
  <c r="D36" s="1"/>
  <c r="E54"/>
  <c r="E50"/>
  <c r="K49"/>
  <c r="K35" s="1"/>
  <c r="J49"/>
  <c r="J35" s="1"/>
  <c r="O49"/>
  <c r="O35" s="1"/>
  <c r="M49"/>
  <c r="M35" s="1"/>
  <c r="M67" s="1"/>
  <c r="I49"/>
  <c r="G49"/>
  <c r="N49"/>
  <c r="N35" s="1"/>
  <c r="L49"/>
  <c r="L35" s="1"/>
  <c r="H49"/>
  <c r="D49"/>
  <c r="I35" l="1"/>
  <c r="I67" s="1"/>
  <c r="D35"/>
  <c r="H35"/>
  <c r="H67" s="1"/>
  <c r="G35"/>
  <c r="G67" s="1"/>
  <c r="E49"/>
  <c r="E35" s="1"/>
  <c r="E67" s="1"/>
  <c r="O67"/>
  <c r="N67"/>
  <c r="L67"/>
  <c r="K67"/>
  <c r="J67"/>
  <c r="J73" l="1"/>
  <c r="K73"/>
  <c r="L73"/>
  <c r="M73"/>
  <c r="N73"/>
  <c r="O73"/>
  <c r="D67"/>
</calcChain>
</file>

<file path=xl/sharedStrings.xml><?xml version="1.0" encoding="utf-8"?>
<sst xmlns="http://schemas.openxmlformats.org/spreadsheetml/2006/main" count="267" uniqueCount="202">
  <si>
    <t>(основная профессиональная образовательная программа СПО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</si>
  <si>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</si>
  <si>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</si>
  <si>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</si>
  <si>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</si>
  <si>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</si>
  <si>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</si>
  <si>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</si>
  <si>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</si>
  <si>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</si>
  <si>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</si>
  <si>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всего занятий</t>
  </si>
  <si>
    <t>в т. ч.</t>
  </si>
  <si>
    <t>1 сем.</t>
  </si>
  <si>
    <r>
      <t xml:space="preserve">17 </t>
    </r>
    <r>
      <rPr>
        <sz val="8"/>
        <color rgb="FF000000"/>
        <rFont val="Times New Roman"/>
        <family val="1"/>
        <charset val="204"/>
      </rPr>
      <t xml:space="preserve"> нед.</t>
    </r>
  </si>
  <si>
    <t>612 час</t>
  </si>
  <si>
    <t>2 сем.</t>
  </si>
  <si>
    <t>3 сем.</t>
  </si>
  <si>
    <t>4 сем.</t>
  </si>
  <si>
    <t>лекций</t>
  </si>
  <si>
    <t>лаб. и практ. занятий, вкл. семинары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</si>
  <si>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</si>
  <si>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</si>
  <si>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</si>
  <si>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</si>
  <si>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</si>
  <si>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</si>
  <si>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</si>
  <si>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</si>
  <si>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</si>
  <si>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</si>
  <si>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</si>
  <si>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 xml:space="preserve">Математический и общий естественнонаучный цикл </t>
  </si>
  <si>
    <t>ЕН.01</t>
  </si>
  <si>
    <t>Математика</t>
  </si>
  <si>
    <t>ЕН.02</t>
  </si>
  <si>
    <t>Экологические основы природопользования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</si>
  <si>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</si>
  <si>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</si>
  <si>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</si>
  <si>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</si>
  <si>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ОП.01</t>
  </si>
  <si>
    <t>ОП.02</t>
  </si>
  <si>
    <t>Теоретические основы товароведения</t>
  </si>
  <si>
    <t>ОП.03</t>
  </si>
  <si>
    <t>Статистика</t>
  </si>
  <si>
    <t>ОП.04</t>
  </si>
  <si>
    <t>ОП.05</t>
  </si>
  <si>
    <t>Документационное обеспечение управления</t>
  </si>
  <si>
    <t>ОП.06</t>
  </si>
  <si>
    <t>Правовое обеспечение профессиональной деятельности</t>
  </si>
  <si>
    <t>ОП.07</t>
  </si>
  <si>
    <t>Бухгалтерский учет</t>
  </si>
  <si>
    <t>ОП.08</t>
  </si>
  <si>
    <t>Метрология и стандартизация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</si>
  <si>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</si>
  <si>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</si>
  <si>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</si>
  <si>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</si>
  <si>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</si>
  <si>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Управление ассортиментом товаров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</si>
  <si>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</si>
  <si>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</si>
  <si>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</si>
  <si>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</si>
  <si>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</si>
  <si>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</si>
  <si>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Организация и проведение экспертизы и оценки качества товаров</t>
  </si>
  <si>
    <t>МДК.02.01</t>
  </si>
  <si>
    <t>УП.02</t>
  </si>
  <si>
    <t>ПП.02</t>
  </si>
  <si>
    <t>ПМ.03</t>
  </si>
  <si>
    <t>Организация работ в подразделении организации</t>
  </si>
  <si>
    <t>МДК.03.01</t>
  </si>
  <si>
    <t>Управление структурным подразделением организации</t>
  </si>
  <si>
    <t>ПП.03</t>
  </si>
  <si>
    <t>ПМ.04</t>
  </si>
  <si>
    <t>МДК.04.01</t>
  </si>
  <si>
    <t>УП.04</t>
  </si>
  <si>
    <t>ПП.04</t>
  </si>
  <si>
    <t>ОП.10</t>
  </si>
  <si>
    <t>ОП.11</t>
  </si>
  <si>
    <t>ОП.12</t>
  </si>
  <si>
    <t>Психология общения</t>
  </si>
  <si>
    <t>Всего</t>
  </si>
  <si>
    <t>ПА</t>
  </si>
  <si>
    <t>Промежуточная аттестация</t>
  </si>
  <si>
    <t>1 нед</t>
  </si>
  <si>
    <t>ПДП</t>
  </si>
  <si>
    <t>Преддипломная практика</t>
  </si>
  <si>
    <t>4 нед</t>
  </si>
  <si>
    <t>ГИА</t>
  </si>
  <si>
    <t>Государственная итоговая аттестация</t>
  </si>
  <si>
    <t>6 нед</t>
  </si>
  <si>
    <t>дисциплин и МДК</t>
  </si>
  <si>
    <t>учебной практики</t>
  </si>
  <si>
    <t>экзаменов</t>
  </si>
  <si>
    <t>дифф. зачетов</t>
  </si>
  <si>
    <t>зачетов</t>
  </si>
  <si>
    <t>З</t>
  </si>
  <si>
    <t>ДЗ</t>
  </si>
  <si>
    <t>Э</t>
  </si>
  <si>
    <t>III курс</t>
  </si>
  <si>
    <t>5 сем</t>
  </si>
  <si>
    <t xml:space="preserve"> 6 сем</t>
  </si>
  <si>
    <t>Основы безопасности жизнедеятельности</t>
  </si>
  <si>
    <t>ОДП.15</t>
  </si>
  <si>
    <t>ОДП.16</t>
  </si>
  <si>
    <t>География</t>
  </si>
  <si>
    <t>Русския язык и культура речи</t>
  </si>
  <si>
    <t>Маркетинг</t>
  </si>
  <si>
    <t>ОГСЭ.05</t>
  </si>
  <si>
    <t>Торговые вычисления</t>
  </si>
  <si>
    <t>УП.00</t>
  </si>
  <si>
    <t>ПП.00</t>
  </si>
  <si>
    <t>792 час</t>
  </si>
  <si>
    <t xml:space="preserve">курсовых работ (проектов) </t>
  </si>
  <si>
    <t xml:space="preserve"> ДЗ</t>
  </si>
  <si>
    <t>З,З,ДЗ</t>
  </si>
  <si>
    <t>Э(к)</t>
  </si>
  <si>
    <t xml:space="preserve"> Программа базовой подготовки </t>
  </si>
  <si>
    <t>1. Дипломная работа</t>
  </si>
  <si>
    <t>Защита дипломной работы с 12.06.2017г  по 24.06.2017г. (всего 2 нед.)</t>
  </si>
  <si>
    <t>Выполнение дипломной работы с 15.05.2017г.  по10.06.2017г. (всего 4 нед.)</t>
  </si>
  <si>
    <t xml:space="preserve">преддипл. практика </t>
  </si>
  <si>
    <t>производст. практика</t>
  </si>
  <si>
    <r>
      <t>Консультации</t>
    </r>
    <r>
      <rPr>
        <sz val="9"/>
        <color rgb="FF000000"/>
        <rFont val="Times New Roman"/>
        <family val="1"/>
        <charset val="204"/>
      </rPr>
      <t xml:space="preserve"> на учебную группу по 100 часов в год (всего 100 час.)</t>
    </r>
  </si>
  <si>
    <t xml:space="preserve"> Э</t>
  </si>
  <si>
    <t>З, З, ДЗ</t>
  </si>
  <si>
    <t>5 нед</t>
  </si>
  <si>
    <t>Утверждаю</t>
  </si>
  <si>
    <t>УЧЕБНЫЙ ПЛАН</t>
  </si>
  <si>
    <t>«Серовский техникум сферы обслуживания и питания»</t>
  </si>
  <si>
    <t>по  специальности среднего профессионального образования</t>
  </si>
  <si>
    <t>по программе базовой подготовки</t>
  </si>
  <si>
    <t>Квалификация: Товаровед-эксперт</t>
  </si>
  <si>
    <t>Форма обучения: очная</t>
  </si>
  <si>
    <r>
      <t>38.02.05  Товароведение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и экспертиза качества потребительских товаров</t>
    </r>
  </si>
  <si>
    <t>Нормативный срок обучения – 2 года 10 мес.</t>
  </si>
  <si>
    <t>на базе основного  общего образования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</si>
  <si>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</si>
  <si>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</si>
  <si>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</si>
  <si>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Каникулы</t>
  </si>
  <si>
    <t>по профилю специальности</t>
  </si>
  <si>
    <t>Химия</t>
  </si>
  <si>
    <t>Физика</t>
  </si>
  <si>
    <r>
      <t>38.02.05 Товароведение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и экспертиза качества потребительских товаров</t>
    </r>
  </si>
  <si>
    <t>ОУД.01</t>
  </si>
  <si>
    <t>Русский язык и литература</t>
  </si>
  <si>
    <t>ОУД.00</t>
  </si>
  <si>
    <t>Общеобразовательный учебный цикл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</si>
  <si>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</si>
  <si>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</si>
  <si>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</si>
  <si>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</si>
  <si>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</si>
  <si>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</si>
  <si>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</si>
  <si>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</si>
  <si>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</si>
  <si>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</si>
  <si>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Обществознание (вкл. экономику и право)</t>
  </si>
  <si>
    <t>Биология</t>
  </si>
  <si>
    <t>ОДП.17</t>
  </si>
  <si>
    <t>Экология</t>
  </si>
  <si>
    <t>Математика: алгебра и начала математического анализа; геометрия</t>
  </si>
  <si>
    <t>ОДП.18</t>
  </si>
  <si>
    <t>Технология проектирования</t>
  </si>
  <si>
    <r>
      <t xml:space="preserve">Оценка качества товаров и основы экспертизы </t>
    </r>
    <r>
      <rPr>
        <sz val="9"/>
        <color rgb="FFFF0000"/>
        <rFont val="Times New Roman"/>
        <family val="1"/>
        <charset val="204"/>
      </rPr>
      <t>(вариатив 50 + 46 ч.)</t>
    </r>
  </si>
  <si>
    <t>Выполнение работ по профессиям: продавец продовольственных товаров, продавец непродовольственных товаров</t>
  </si>
  <si>
    <t>2 нед</t>
  </si>
  <si>
    <t>468 час</t>
  </si>
  <si>
    <r>
      <t xml:space="preserve">Основы управления ассортиментом товаров </t>
    </r>
    <r>
      <rPr>
        <sz val="9"/>
        <color rgb="FFFF0000"/>
        <rFont val="Times New Roman"/>
        <family val="1"/>
        <charset val="204"/>
      </rPr>
      <t>(+ основы логистики 68)</t>
    </r>
  </si>
  <si>
    <r>
      <t xml:space="preserve">20 </t>
    </r>
    <r>
      <rPr>
        <sz val="8"/>
        <color rgb="FF000000"/>
        <rFont val="Times New Roman"/>
        <family val="1"/>
        <charset val="204"/>
      </rPr>
      <t xml:space="preserve"> нед.(+ 2нед ПП)</t>
    </r>
  </si>
  <si>
    <r>
      <t xml:space="preserve">16 </t>
    </r>
    <r>
      <rPr>
        <sz val="8"/>
        <color rgb="FF000000"/>
        <rFont val="Times New Roman"/>
        <family val="1"/>
        <charset val="204"/>
      </rPr>
      <t>нед.(+ 1нед ПП)</t>
    </r>
  </si>
  <si>
    <r>
      <t xml:space="preserve">11 </t>
    </r>
    <r>
      <rPr>
        <sz val="8"/>
        <color rgb="FF000000"/>
        <rFont val="Times New Roman"/>
        <family val="1"/>
        <charset val="204"/>
      </rPr>
      <t xml:space="preserve"> нед.(+ 2нед ПП)</t>
    </r>
  </si>
  <si>
    <t>2/11/3</t>
  </si>
  <si>
    <t>4/3/0</t>
  </si>
  <si>
    <t>1/1/0</t>
  </si>
  <si>
    <r>
      <t xml:space="preserve">Информационные технологии в профессиональной деятельности </t>
    </r>
    <r>
      <rPr>
        <sz val="9"/>
        <color rgb="FFFF0000"/>
        <rFont val="Times New Roman"/>
        <family val="1"/>
        <charset val="204"/>
      </rPr>
      <t>(вариатив 76 ч.)</t>
    </r>
  </si>
  <si>
    <t>7\3\3</t>
  </si>
  <si>
    <r>
      <t xml:space="preserve">Основы коммерческой деятельности  </t>
    </r>
    <r>
      <rPr>
        <sz val="9"/>
        <color rgb="FFFF0000"/>
        <rFont val="Times New Roman"/>
        <family val="1"/>
        <charset val="204"/>
      </rPr>
      <t>(+40 Основы предпринимательства)</t>
    </r>
  </si>
  <si>
    <t>7/10/10</t>
  </si>
  <si>
    <t>13/25/14</t>
  </si>
  <si>
    <t>0/7/8</t>
  </si>
  <si>
    <r>
      <t xml:space="preserve">Выполнение работ по профессии продавец продовольственных товаров, продавец непродовольственных товаров </t>
    </r>
    <r>
      <rPr>
        <sz val="9"/>
        <color rgb="FFFF0000"/>
        <rFont val="Times New Roman"/>
        <family val="1"/>
        <charset val="204"/>
      </rPr>
      <t>(вариатив 40 ч.)</t>
    </r>
  </si>
  <si>
    <r>
      <t xml:space="preserve">I </t>
    </r>
    <r>
      <rPr>
        <sz val="10"/>
        <rFont val="Times New Roman"/>
        <family val="1"/>
        <charset val="204"/>
      </rPr>
      <t>курс</t>
    </r>
  </si>
  <si>
    <r>
      <t xml:space="preserve">II </t>
    </r>
    <r>
      <rPr>
        <sz val="10"/>
        <rFont val="Times New Roman"/>
        <family val="1"/>
        <charset val="204"/>
      </rPr>
      <t>курс</t>
    </r>
  </si>
  <si>
    <r>
      <t xml:space="preserve">преддипломная </t>
    </r>
    <r>
      <rPr>
        <i/>
        <sz val="14"/>
        <rFont val="Times New Roman"/>
        <family val="1"/>
        <charset val="204"/>
      </rPr>
      <t>(для СПО ПССЗ)</t>
    </r>
  </si>
  <si>
    <t>Уровень подготовки - базовый</t>
  </si>
  <si>
    <t>Раздел 1  Выполнение работ по профессии продавец непродовольственных товаров</t>
  </si>
  <si>
    <t>Раздел 2. Выполнение работ по профессии продавец продовольственных товаров</t>
  </si>
  <si>
    <r>
      <t>16</t>
    </r>
    <r>
      <rPr>
        <sz val="8"/>
        <rFont val="Times New Roman"/>
        <family val="1"/>
        <charset val="204"/>
      </rPr>
      <t xml:space="preserve"> нед. (+ 1нед ПП)</t>
    </r>
  </si>
  <si>
    <r>
      <t xml:space="preserve">21 </t>
    </r>
    <r>
      <rPr>
        <sz val="8"/>
        <rFont val="Times New Roman"/>
        <family val="1"/>
        <charset val="204"/>
      </rPr>
      <t xml:space="preserve"> нед. (+ 1нед ПП)</t>
    </r>
  </si>
  <si>
    <t>срок обучения 2 года 10 мес</t>
  </si>
  <si>
    <t>2016 год</t>
  </si>
  <si>
    <t>Директор  ГАПОУ СО "СТСОиП"</t>
  </si>
  <si>
    <t>«___»____________ 2016 г.</t>
  </si>
  <si>
    <t>_____________ И.П. Новикова</t>
  </si>
  <si>
    <t>образовательного учреждения  среднего профессионального образования</t>
  </si>
  <si>
    <t xml:space="preserve">План учебного процесса 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</si>
</sst>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10" fillId="0" borderId="0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top" wrapText="1"/>
    </xf>
    <xf numFmtId="0" fontId="9" fillId="2" borderId="1" xfId="0" applyFont="1" applyFill="1" applyBorder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justify"/>
    </xf>
    <xf numFmtId="0" fontId="1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top" wrapText="1"/>
    </xf>
    <xf numFmtId="0" fontId="27" fillId="0" borderId="0" xfId="0" applyFont="1"/>
    <xf numFmtId="0" fontId="16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textRotation="90" wrapText="1"/>
    </xf>
    <xf numFmtId="0" fontId="1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9" fontId="17" fillId="2" borderId="1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vertical="top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wrapText="1"/>
    </xf>
    <xf numFmtId="49" fontId="18" fillId="2" borderId="1" xfId="0" applyNumberFormat="1" applyFont="1" applyFill="1" applyBorder="1" applyAlignment="1">
      <alignment horizontal="center" vertical="top" wrapText="1"/>
    </xf>
    <xf numFmtId="14" fontId="18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14" fontId="19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8" fillId="2" borderId="0" xfId="0" applyFont="1" applyFill="1"/>
    <xf numFmtId="0" fontId="0" fillId="2" borderId="1" xfId="0" applyFill="1" applyBorder="1"/>
    <xf numFmtId="0" fontId="29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textRotation="90" wrapText="1"/>
    </xf>
    <xf numFmtId="0" fontId="18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opLeftCell="A7" workbookViewId="0">
      <selection sqref="A1:A35"/>
    </sheetView>
  </sheetViews>
  <sheetFormatPr defaultRowHeight="15"/>
  <cols>
    <col min="1" max="1" width="101" customWidth="1"/>
  </cols>
  <sheetData>
    <row r="1" spans="1:1" ht="18.75">
      <c r="A1" s="17"/>
    </row>
    <row r="2" spans="1:1" ht="18.75">
      <c r="A2" s="18" t="s">
        <v>130</v>
      </c>
    </row>
    <row r="3" spans="1:1" ht="18.75">
      <c r="A3" s="18" t="s">
        <v>197</v>
      </c>
    </row>
    <row r="4" spans="1:1" ht="18.75">
      <c r="A4" s="18" t="s">
        <v>198</v>
      </c>
    </row>
    <row r="5" spans="1:1" ht="18.75">
      <c r="A5" s="18" t="s">
        <v>199</v>
      </c>
    </row>
    <row r="6" spans="1:1" ht="18.75">
      <c r="A6" s="21"/>
    </row>
    <row r="7" spans="1:1" ht="18.75">
      <c r="A7" s="21"/>
    </row>
    <row r="8" spans="1:1" ht="18.75">
      <c r="A8" s="21"/>
    </row>
    <row r="9" spans="1:1" ht="18.75">
      <c r="A9" s="21"/>
    </row>
    <row r="10" spans="1:1" ht="18.75">
      <c r="A10" s="21"/>
    </row>
    <row r="11" spans="1:1" ht="18.75">
      <c r="A11" s="21" t="s">
        <v>131</v>
      </c>
    </row>
    <row r="12" spans="1:1" ht="18.75">
      <c r="A12" s="19"/>
    </row>
    <row r="13" spans="1:1" ht="18.75">
      <c r="A13" s="19" t="s">
        <v>200</v>
      </c>
    </row>
    <row r="14" spans="1:1" ht="19.5">
      <c r="A14" s="22" t="s">
        <v>132</v>
      </c>
    </row>
    <row r="15" spans="1:1" ht="18.75">
      <c r="A15" s="19" t="s">
        <v>133</v>
      </c>
    </row>
    <row r="16" spans="1:1" ht="18.75">
      <c r="A16" s="20" t="s">
        <v>137</v>
      </c>
    </row>
    <row r="17" spans="1:1" ht="18.75">
      <c r="A17" s="19" t="s">
        <v>134</v>
      </c>
    </row>
    <row r="18" spans="1:1" ht="18.75">
      <c r="A18" s="19"/>
    </row>
    <row r="19" spans="1:1" ht="18.75">
      <c r="A19" s="23"/>
    </row>
    <row r="20" spans="1:1" ht="18.75">
      <c r="A20" s="23"/>
    </row>
    <row r="21" spans="1:1" ht="22.5" customHeight="1">
      <c r="A21" s="24" t="s">
        <v>135</v>
      </c>
    </row>
    <row r="22" spans="1:1" ht="18.75" customHeight="1">
      <c r="A22" s="24" t="s">
        <v>136</v>
      </c>
    </row>
    <row r="23" spans="1:1" ht="18.75" customHeight="1">
      <c r="A23" s="24" t="s">
        <v>138</v>
      </c>
    </row>
    <row r="24" spans="1:1" ht="22.5" customHeight="1">
      <c r="A24" s="24" t="s">
        <v>139</v>
      </c>
    </row>
    <row r="25" spans="1:1" ht="18.75">
      <c r="A25" s="34" t="s">
        <v>190</v>
      </c>
    </row>
    <row r="26" spans="1:1" ht="18.75">
      <c r="A26" s="21"/>
    </row>
    <row r="27" spans="1:1" ht="18.75">
      <c r="A27" s="21"/>
    </row>
    <row r="28" spans="1:1" ht="18.75">
      <c r="A28" s="21"/>
    </row>
    <row r="29" spans="1:1" ht="18.75">
      <c r="A29" s="21"/>
    </row>
    <row r="30" spans="1:1" ht="18.75">
      <c r="A30" s="21"/>
    </row>
    <row r="31" spans="1:1" ht="18.75">
      <c r="A31" s="21"/>
    </row>
    <row r="32" spans="1:1" ht="18.75">
      <c r="A32" s="21"/>
    </row>
    <row r="33" spans="1:1" ht="18.75">
      <c r="A33" s="21"/>
    </row>
    <row r="34" spans="1:1" ht="18.75">
      <c r="A34" s="21"/>
    </row>
    <row r="35" spans="1:1" ht="18.75">
      <c r="A35" s="19" t="s">
        <v>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A2" sqref="A2:I10"/>
    </sheetView>
  </sheetViews>
  <sheetFormatPr defaultRowHeight="15"/>
  <cols>
    <col min="1" max="1" width="11.28515625" customWidth="1"/>
    <col min="2" max="2" width="21.7109375" customWidth="1"/>
    <col min="3" max="3" width="16.5703125" customWidth="1"/>
    <col min="4" max="4" width="18.42578125" customWidth="1"/>
    <col min="5" max="5" width="20.140625" customWidth="1"/>
    <col min="6" max="6" width="21.28515625" customWidth="1"/>
    <col min="7" max="7" width="21.5703125" customWidth="1"/>
    <col min="8" max="8" width="14" customWidth="1"/>
  </cols>
  <sheetData>
    <row r="1" spans="1:9" ht="18.75">
      <c r="A1" s="77" t="s">
        <v>140</v>
      </c>
      <c r="B1" s="77"/>
      <c r="C1" s="77"/>
      <c r="D1" s="77"/>
      <c r="E1" s="77"/>
      <c r="F1" s="77"/>
      <c r="G1" s="77"/>
      <c r="H1" s="77"/>
      <c r="I1" s="77"/>
    </row>
    <row r="2" spans="1:9" ht="18.75">
      <c r="A2" s="17"/>
      <c r="B2" s="31"/>
      <c r="C2" s="31"/>
      <c r="D2" s="31"/>
      <c r="E2" s="31"/>
      <c r="F2" s="31"/>
      <c r="G2" s="31"/>
      <c r="H2" s="31"/>
      <c r="I2" s="31"/>
    </row>
    <row r="3" spans="1:9" ht="23.25" customHeight="1">
      <c r="A3" s="76" t="s">
        <v>141</v>
      </c>
      <c r="B3" s="76" t="s">
        <v>142</v>
      </c>
      <c r="C3" s="76" t="s">
        <v>63</v>
      </c>
      <c r="D3" s="76" t="s">
        <v>65</v>
      </c>
      <c r="E3" s="76"/>
      <c r="F3" s="76" t="s">
        <v>86</v>
      </c>
      <c r="G3" s="76" t="s">
        <v>92</v>
      </c>
      <c r="H3" s="76" t="s">
        <v>143</v>
      </c>
      <c r="I3" s="76" t="s">
        <v>84</v>
      </c>
    </row>
    <row r="4" spans="1:9" ht="74.25" customHeight="1">
      <c r="A4" s="76"/>
      <c r="B4" s="76"/>
      <c r="C4" s="76"/>
      <c r="D4" s="76" t="s">
        <v>144</v>
      </c>
      <c r="E4" s="78" t="s">
        <v>189</v>
      </c>
      <c r="F4" s="76"/>
      <c r="G4" s="76"/>
      <c r="H4" s="76"/>
      <c r="I4" s="76"/>
    </row>
    <row r="5" spans="1:9" ht="18.75" customHeight="1">
      <c r="A5" s="76"/>
      <c r="B5" s="76"/>
      <c r="C5" s="76"/>
      <c r="D5" s="76"/>
      <c r="E5" s="79"/>
      <c r="F5" s="76"/>
      <c r="G5" s="76"/>
      <c r="H5" s="76"/>
      <c r="I5" s="76"/>
    </row>
    <row r="6" spans="1:9">
      <c r="A6" s="10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</row>
    <row r="7" spans="1:9" ht="18.75">
      <c r="A7" s="30" t="s">
        <v>187</v>
      </c>
      <c r="B7" s="30">
        <v>36</v>
      </c>
      <c r="C7" s="30">
        <v>1</v>
      </c>
      <c r="D7" s="30">
        <v>2</v>
      </c>
      <c r="E7" s="30">
        <v>0</v>
      </c>
      <c r="F7" s="30">
        <v>2</v>
      </c>
      <c r="G7" s="30">
        <v>0</v>
      </c>
      <c r="H7" s="30">
        <v>11</v>
      </c>
      <c r="I7" s="30">
        <f>B7+C7+D7+E7+F7+G7+H7</f>
        <v>52</v>
      </c>
    </row>
    <row r="8" spans="1:9" ht="18.75">
      <c r="A8" s="30" t="s">
        <v>188</v>
      </c>
      <c r="B8" s="30">
        <v>36</v>
      </c>
      <c r="C8" s="30">
        <v>1</v>
      </c>
      <c r="D8" s="30">
        <v>2</v>
      </c>
      <c r="E8" s="30">
        <v>0</v>
      </c>
      <c r="F8" s="30">
        <v>2</v>
      </c>
      <c r="G8" s="30">
        <v>0</v>
      </c>
      <c r="H8" s="30">
        <v>11</v>
      </c>
      <c r="I8" s="30">
        <f t="shared" ref="I8:I9" si="0">B8+C8+D8+E8+F8+G8+H8</f>
        <v>52</v>
      </c>
    </row>
    <row r="9" spans="1:9" ht="21.75" customHeight="1">
      <c r="A9" s="30" t="s">
        <v>102</v>
      </c>
      <c r="B9" s="30">
        <v>25</v>
      </c>
      <c r="C9" s="30">
        <v>2</v>
      </c>
      <c r="D9" s="30">
        <v>3</v>
      </c>
      <c r="E9" s="30">
        <v>4</v>
      </c>
      <c r="F9" s="30">
        <v>1</v>
      </c>
      <c r="G9" s="30">
        <v>6</v>
      </c>
      <c r="H9" s="30">
        <v>2</v>
      </c>
      <c r="I9" s="30">
        <f t="shared" si="0"/>
        <v>43</v>
      </c>
    </row>
    <row r="10" spans="1:9" ht="18.75">
      <c r="A10" s="33" t="s">
        <v>84</v>
      </c>
      <c r="B10" s="33">
        <f>B7+B8+B9</f>
        <v>97</v>
      </c>
      <c r="C10" s="33">
        <f t="shared" ref="C10:I10" si="1">C7+C8+C9</f>
        <v>4</v>
      </c>
      <c r="D10" s="33">
        <f t="shared" si="1"/>
        <v>7</v>
      </c>
      <c r="E10" s="33">
        <f t="shared" si="1"/>
        <v>4</v>
      </c>
      <c r="F10" s="33">
        <f t="shared" si="1"/>
        <v>5</v>
      </c>
      <c r="G10" s="33">
        <f t="shared" si="1"/>
        <v>6</v>
      </c>
      <c r="H10" s="33">
        <f t="shared" si="1"/>
        <v>24</v>
      </c>
      <c r="I10" s="33">
        <f t="shared" si="1"/>
        <v>147</v>
      </c>
    </row>
    <row r="11" spans="1:9" ht="18.75">
      <c r="A11" s="25"/>
    </row>
  </sheetData>
  <mergeCells count="11">
    <mergeCell ref="H3:H5"/>
    <mergeCell ref="I3:I5"/>
    <mergeCell ref="D4:D5"/>
    <mergeCell ref="A1:I1"/>
    <mergeCell ref="E4:E5"/>
    <mergeCell ref="A3:A5"/>
    <mergeCell ref="B3:B5"/>
    <mergeCell ref="C3:C5"/>
    <mergeCell ref="D3:E3"/>
    <mergeCell ref="F3:F5"/>
    <mergeCell ref="G3:G5"/>
  </mergeCells>
  <pageMargins left="0" right="0.11811023622047245" top="0.94488188976377963" bottom="0.15748031496062992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workbookViewId="0">
      <selection activeCell="S6" sqref="S6"/>
    </sheetView>
  </sheetViews>
  <sheetFormatPr defaultRowHeight="15"/>
  <cols>
    <col min="2" max="2" width="54" customWidth="1"/>
    <col min="3" max="3" width="9" customWidth="1"/>
    <col min="4" max="4" width="7.42578125" customWidth="1"/>
    <col min="5" max="5" width="7.7109375" customWidth="1"/>
    <col min="6" max="6" width="7.5703125" customWidth="1"/>
    <col min="7" max="9" width="8" customWidth="1"/>
    <col min="10" max="10" width="8.140625" style="31" customWidth="1"/>
    <col min="11" max="11" width="8" style="31" customWidth="1"/>
    <col min="12" max="12" width="8.140625" customWidth="1"/>
    <col min="13" max="13" width="8" customWidth="1"/>
    <col min="14" max="14" width="7.85546875" style="7" customWidth="1"/>
    <col min="15" max="15" width="7.5703125" style="7" customWidth="1"/>
  </cols>
  <sheetData>
    <row r="1" spans="1:17" ht="20.25" customHeight="1">
      <c r="A1" s="101" t="s">
        <v>201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7" ht="17.2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7" ht="16.5" customHeight="1">
      <c r="A3" s="102" t="s">
        <v>147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7">
      <c r="A4" s="103" t="s">
        <v>195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7" ht="25.5" customHeight="1">
      <c r="A5" s="105" t="s">
        <v>1</v>
      </c>
      <c r="B5" s="106" t="s">
        <v>2</v>
      </c>
      <c r="C5" s="95" t="s">
        <v>3</v>
      </c>
      <c r="D5" s="107" t="s">
        <v>4</v>
      </c>
      <c r="E5" s="108"/>
      <c r="F5" s="108"/>
      <c r="G5" s="108"/>
      <c r="H5" s="108"/>
      <c r="I5" s="109"/>
      <c r="J5" s="98" t="s">
        <v>5</v>
      </c>
      <c r="K5" s="99"/>
      <c r="L5" s="99"/>
      <c r="M5" s="99"/>
      <c r="N5" s="99"/>
      <c r="O5" s="100"/>
    </row>
    <row r="6" spans="1:17">
      <c r="A6" s="105"/>
      <c r="B6" s="106"/>
      <c r="C6" s="95"/>
      <c r="D6" s="95" t="s">
        <v>6</v>
      </c>
      <c r="E6" s="95" t="s">
        <v>7</v>
      </c>
      <c r="F6" s="110" t="s">
        <v>8</v>
      </c>
      <c r="G6" s="110"/>
      <c r="H6" s="110"/>
      <c r="I6" s="110"/>
      <c r="J6" s="97" t="s">
        <v>9</v>
      </c>
      <c r="K6" s="97"/>
      <c r="L6" s="96" t="s">
        <v>10</v>
      </c>
      <c r="M6" s="96"/>
      <c r="N6" s="104" t="s">
        <v>102</v>
      </c>
      <c r="O6" s="104"/>
    </row>
    <row r="7" spans="1:17">
      <c r="A7" s="105"/>
      <c r="B7" s="106"/>
      <c r="C7" s="95"/>
      <c r="D7" s="95"/>
      <c r="E7" s="95"/>
      <c r="F7" s="95" t="s">
        <v>11</v>
      </c>
      <c r="G7" s="96" t="s">
        <v>12</v>
      </c>
      <c r="H7" s="96"/>
      <c r="I7" s="96"/>
      <c r="J7" s="67" t="s">
        <v>13</v>
      </c>
      <c r="K7" s="67" t="s">
        <v>16</v>
      </c>
      <c r="L7" s="35" t="s">
        <v>17</v>
      </c>
      <c r="M7" s="35" t="s">
        <v>18</v>
      </c>
      <c r="N7" s="36" t="s">
        <v>103</v>
      </c>
      <c r="O7" s="36" t="s">
        <v>104</v>
      </c>
    </row>
    <row r="8" spans="1:17" ht="27.75" customHeight="1">
      <c r="A8" s="105"/>
      <c r="B8" s="106"/>
      <c r="C8" s="95"/>
      <c r="D8" s="95"/>
      <c r="E8" s="95"/>
      <c r="F8" s="95"/>
      <c r="G8" s="96"/>
      <c r="H8" s="96"/>
      <c r="I8" s="96"/>
      <c r="J8" s="68" t="s">
        <v>193</v>
      </c>
      <c r="K8" s="68" t="s">
        <v>194</v>
      </c>
      <c r="L8" s="37" t="s">
        <v>14</v>
      </c>
      <c r="M8" s="37" t="s">
        <v>174</v>
      </c>
      <c r="N8" s="37" t="s">
        <v>175</v>
      </c>
      <c r="O8" s="37" t="s">
        <v>176</v>
      </c>
    </row>
    <row r="9" spans="1:17" ht="69.75" customHeight="1">
      <c r="A9" s="105"/>
      <c r="B9" s="106"/>
      <c r="C9" s="95"/>
      <c r="D9" s="95"/>
      <c r="E9" s="95"/>
      <c r="F9" s="95"/>
      <c r="G9" s="38" t="s">
        <v>19</v>
      </c>
      <c r="H9" s="38" t="s">
        <v>20</v>
      </c>
      <c r="I9" s="38" t="s">
        <v>116</v>
      </c>
      <c r="J9" s="67" t="s">
        <v>15</v>
      </c>
      <c r="K9" s="67" t="s">
        <v>115</v>
      </c>
      <c r="L9" s="35" t="s">
        <v>15</v>
      </c>
      <c r="M9" s="35" t="s">
        <v>115</v>
      </c>
      <c r="N9" s="39" t="s">
        <v>15</v>
      </c>
      <c r="O9" s="39" t="s">
        <v>172</v>
      </c>
    </row>
    <row r="10" spans="1:17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68">
        <v>10</v>
      </c>
      <c r="K10" s="68">
        <v>11</v>
      </c>
      <c r="L10" s="37">
        <v>12</v>
      </c>
      <c r="M10" s="37">
        <v>13</v>
      </c>
      <c r="N10" s="15">
        <v>14</v>
      </c>
      <c r="O10" s="15">
        <v>15</v>
      </c>
    </row>
    <row r="11" spans="1:17">
      <c r="A11" s="40" t="s">
        <v>150</v>
      </c>
      <c r="B11" s="40" t="s">
        <v>151</v>
      </c>
      <c r="C11" s="41" t="s">
        <v>177</v>
      </c>
      <c r="D11" s="42">
        <f t="shared" ref="D11:E11" si="0">D12+D13+D14+D15+D16+D17+D18+D19+D20+D21+D22+D23+D24+D25</f>
        <v>2105</v>
      </c>
      <c r="E11" s="42">
        <f t="shared" si="0"/>
        <v>701</v>
      </c>
      <c r="F11" s="42">
        <f>F12+F13+F14+F15+F16+F17+F18+F19+F20+F21+F22+F23+F24+F25</f>
        <v>1404</v>
      </c>
      <c r="G11" s="42">
        <f t="shared" ref="G11:O11" si="1">G12+G13+G14+G15+G16+G17+G18+G19+G20+G21+G22+G23+G24+G25</f>
        <v>460</v>
      </c>
      <c r="H11" s="42">
        <f t="shared" si="1"/>
        <v>944</v>
      </c>
      <c r="I11" s="42">
        <f t="shared" si="1"/>
        <v>0</v>
      </c>
      <c r="J11" s="69">
        <f t="shared" si="1"/>
        <v>284</v>
      </c>
      <c r="K11" s="69">
        <f t="shared" si="1"/>
        <v>528</v>
      </c>
      <c r="L11" s="42">
        <f t="shared" si="1"/>
        <v>362</v>
      </c>
      <c r="M11" s="42">
        <f t="shared" si="1"/>
        <v>230</v>
      </c>
      <c r="N11" s="42">
        <f t="shared" si="1"/>
        <v>0</v>
      </c>
      <c r="O11" s="42">
        <f t="shared" si="1"/>
        <v>0</v>
      </c>
      <c r="P11" s="4"/>
      <c r="Q11" s="4"/>
    </row>
    <row r="12" spans="1:17">
      <c r="A12" s="43" t="s">
        <v>148</v>
      </c>
      <c r="B12" s="43" t="s">
        <v>149</v>
      </c>
      <c r="C12" s="44" t="s">
        <v>127</v>
      </c>
      <c r="D12" s="44">
        <f t="shared" ref="D12:D21" si="2">F12+E12</f>
        <v>293</v>
      </c>
      <c r="E12" s="44">
        <v>98</v>
      </c>
      <c r="F12" s="45">
        <v>195</v>
      </c>
      <c r="G12" s="44">
        <f>F12-H12</f>
        <v>67</v>
      </c>
      <c r="H12" s="44">
        <v>128</v>
      </c>
      <c r="I12" s="44"/>
      <c r="J12" s="27">
        <v>34</v>
      </c>
      <c r="K12" s="27">
        <v>60</v>
      </c>
      <c r="L12" s="27">
        <v>55</v>
      </c>
      <c r="M12" s="27">
        <v>46</v>
      </c>
      <c r="N12" s="27"/>
      <c r="O12" s="9"/>
      <c r="P12" s="5"/>
      <c r="Q12" s="5"/>
    </row>
    <row r="13" spans="1:17">
      <c r="A13" s="43" t="s">
        <v>152</v>
      </c>
      <c r="B13" s="43" t="s">
        <v>28</v>
      </c>
      <c r="C13" s="44" t="s">
        <v>100</v>
      </c>
      <c r="D13" s="44">
        <f t="shared" si="2"/>
        <v>175</v>
      </c>
      <c r="E13" s="44">
        <v>58</v>
      </c>
      <c r="F13" s="45">
        <v>117</v>
      </c>
      <c r="G13" s="44">
        <f t="shared" ref="G13:G25" si="3">F13-H13</f>
        <v>40</v>
      </c>
      <c r="H13" s="44">
        <v>77</v>
      </c>
      <c r="I13" s="44"/>
      <c r="J13" s="27">
        <v>34</v>
      </c>
      <c r="K13" s="27">
        <v>44</v>
      </c>
      <c r="L13" s="27">
        <v>39</v>
      </c>
      <c r="M13" s="27"/>
      <c r="N13" s="27"/>
      <c r="O13" s="9"/>
      <c r="P13" s="5"/>
      <c r="Q13" s="5"/>
    </row>
    <row r="14" spans="1:17" ht="25.5">
      <c r="A14" s="43" t="s">
        <v>153</v>
      </c>
      <c r="B14" s="43" t="s">
        <v>166</v>
      </c>
      <c r="C14" s="44" t="s">
        <v>101</v>
      </c>
      <c r="D14" s="44">
        <f t="shared" si="2"/>
        <v>234</v>
      </c>
      <c r="E14" s="44">
        <f t="shared" ref="E14:E24" si="4">F14/2</f>
        <v>78</v>
      </c>
      <c r="F14" s="45">
        <v>156</v>
      </c>
      <c r="G14" s="44">
        <f t="shared" si="3"/>
        <v>52</v>
      </c>
      <c r="H14" s="44">
        <v>104</v>
      </c>
      <c r="I14" s="44"/>
      <c r="J14" s="27">
        <v>34</v>
      </c>
      <c r="K14" s="27">
        <v>42</v>
      </c>
      <c r="L14" s="27">
        <v>36</v>
      </c>
      <c r="M14" s="27">
        <v>44</v>
      </c>
      <c r="N14" s="27"/>
      <c r="O14" s="9"/>
      <c r="P14" s="5"/>
      <c r="Q14" s="5"/>
    </row>
    <row r="15" spans="1:17">
      <c r="A15" s="43" t="s">
        <v>154</v>
      </c>
      <c r="B15" s="43" t="s">
        <v>26</v>
      </c>
      <c r="C15" s="44" t="s">
        <v>100</v>
      </c>
      <c r="D15" s="44">
        <f t="shared" si="2"/>
        <v>175</v>
      </c>
      <c r="E15" s="44">
        <v>58</v>
      </c>
      <c r="F15" s="45">
        <v>117</v>
      </c>
      <c r="G15" s="44">
        <f t="shared" si="3"/>
        <v>40</v>
      </c>
      <c r="H15" s="44">
        <v>77</v>
      </c>
      <c r="I15" s="44"/>
      <c r="J15" s="27">
        <v>34</v>
      </c>
      <c r="K15" s="27">
        <v>83</v>
      </c>
      <c r="L15" s="27"/>
      <c r="M15" s="27"/>
      <c r="N15" s="27"/>
      <c r="O15" s="9"/>
      <c r="P15" s="5"/>
      <c r="Q15" s="5"/>
    </row>
    <row r="16" spans="1:17">
      <c r="A16" s="43" t="s">
        <v>155</v>
      </c>
      <c r="B16" s="43" t="s">
        <v>30</v>
      </c>
      <c r="C16" s="44" t="s">
        <v>128</v>
      </c>
      <c r="D16" s="44">
        <f t="shared" si="2"/>
        <v>175</v>
      </c>
      <c r="E16" s="44">
        <v>58</v>
      </c>
      <c r="F16" s="45">
        <v>117</v>
      </c>
      <c r="G16" s="44">
        <v>10</v>
      </c>
      <c r="H16" s="44">
        <v>107</v>
      </c>
      <c r="I16" s="44"/>
      <c r="J16" s="27">
        <v>40</v>
      </c>
      <c r="K16" s="27">
        <v>42</v>
      </c>
      <c r="L16" s="27">
        <v>35</v>
      </c>
      <c r="M16" s="27"/>
      <c r="N16" s="9"/>
      <c r="O16" s="9"/>
      <c r="P16" s="5"/>
      <c r="Q16" s="5"/>
    </row>
    <row r="17" spans="1:17">
      <c r="A17" s="43" t="s">
        <v>156</v>
      </c>
      <c r="B17" s="43" t="s">
        <v>105</v>
      </c>
      <c r="C17" s="44" t="s">
        <v>100</v>
      </c>
      <c r="D17" s="44">
        <f t="shared" si="2"/>
        <v>106</v>
      </c>
      <c r="E17" s="44">
        <v>36</v>
      </c>
      <c r="F17" s="45">
        <v>70</v>
      </c>
      <c r="G17" s="44">
        <f t="shared" si="3"/>
        <v>24</v>
      </c>
      <c r="H17" s="45">
        <v>46</v>
      </c>
      <c r="I17" s="45"/>
      <c r="J17" s="28">
        <v>30</v>
      </c>
      <c r="K17" s="28">
        <v>40</v>
      </c>
      <c r="L17" s="28"/>
      <c r="M17" s="28"/>
      <c r="N17" s="28"/>
      <c r="O17" s="9"/>
      <c r="P17" s="5"/>
      <c r="Q17" s="5"/>
    </row>
    <row r="18" spans="1:17">
      <c r="A18" s="43" t="s">
        <v>157</v>
      </c>
      <c r="B18" s="43" t="s">
        <v>158</v>
      </c>
      <c r="C18" s="44" t="s">
        <v>101</v>
      </c>
      <c r="D18" s="44">
        <f t="shared" si="2"/>
        <v>150</v>
      </c>
      <c r="E18" s="44">
        <f t="shared" si="4"/>
        <v>50</v>
      </c>
      <c r="F18" s="45">
        <v>100</v>
      </c>
      <c r="G18" s="44">
        <v>48</v>
      </c>
      <c r="H18" s="44">
        <v>52</v>
      </c>
      <c r="I18" s="44"/>
      <c r="J18" s="9">
        <v>48</v>
      </c>
      <c r="K18" s="9">
        <v>52</v>
      </c>
      <c r="L18" s="9"/>
      <c r="M18" s="9"/>
      <c r="N18" s="9"/>
      <c r="O18" s="9"/>
      <c r="P18" s="5"/>
      <c r="Q18" s="5"/>
    </row>
    <row r="19" spans="1:17">
      <c r="A19" s="43" t="s">
        <v>159</v>
      </c>
      <c r="B19" s="46" t="s">
        <v>146</v>
      </c>
      <c r="C19" s="44" t="s">
        <v>100</v>
      </c>
      <c r="D19" s="44">
        <f t="shared" si="2"/>
        <v>145</v>
      </c>
      <c r="E19" s="44">
        <v>48</v>
      </c>
      <c r="F19" s="45">
        <v>97</v>
      </c>
      <c r="G19" s="44">
        <f t="shared" si="3"/>
        <v>33</v>
      </c>
      <c r="H19" s="44">
        <v>64</v>
      </c>
      <c r="I19" s="44"/>
      <c r="J19" s="9"/>
      <c r="K19" s="9">
        <v>48</v>
      </c>
      <c r="L19" s="9">
        <v>49</v>
      </c>
      <c r="M19" s="9"/>
      <c r="N19" s="9"/>
      <c r="O19" s="9"/>
      <c r="P19" s="5"/>
      <c r="Q19" s="5"/>
    </row>
    <row r="20" spans="1:17">
      <c r="A20" s="43" t="s">
        <v>160</v>
      </c>
      <c r="B20" s="46" t="s">
        <v>145</v>
      </c>
      <c r="C20" s="44" t="s">
        <v>100</v>
      </c>
      <c r="D20" s="44">
        <f t="shared" si="2"/>
        <v>162</v>
      </c>
      <c r="E20" s="44">
        <f t="shared" si="4"/>
        <v>54</v>
      </c>
      <c r="F20" s="45">
        <v>108</v>
      </c>
      <c r="G20" s="44">
        <f t="shared" si="3"/>
        <v>36</v>
      </c>
      <c r="H20" s="44">
        <v>72</v>
      </c>
      <c r="I20" s="44"/>
      <c r="J20" s="9"/>
      <c r="K20" s="9"/>
      <c r="L20" s="9">
        <v>58</v>
      </c>
      <c r="M20" s="9">
        <v>50</v>
      </c>
      <c r="N20" s="9"/>
      <c r="O20" s="9"/>
      <c r="P20" s="6"/>
      <c r="Q20" s="6"/>
    </row>
    <row r="21" spans="1:17">
      <c r="A21" s="43" t="s">
        <v>161</v>
      </c>
      <c r="B21" s="46" t="s">
        <v>162</v>
      </c>
      <c r="C21" s="44" t="s">
        <v>100</v>
      </c>
      <c r="D21" s="44">
        <f t="shared" si="2"/>
        <v>162</v>
      </c>
      <c r="E21" s="44">
        <f t="shared" si="4"/>
        <v>54</v>
      </c>
      <c r="F21" s="45">
        <v>108</v>
      </c>
      <c r="G21" s="44">
        <f t="shared" si="3"/>
        <v>36</v>
      </c>
      <c r="H21" s="44">
        <v>72</v>
      </c>
      <c r="I21" s="44"/>
      <c r="J21" s="27"/>
      <c r="K21" s="27"/>
      <c r="L21" s="27">
        <v>54</v>
      </c>
      <c r="M21" s="27">
        <v>54</v>
      </c>
      <c r="N21" s="9"/>
      <c r="O21" s="9"/>
      <c r="P21" s="5"/>
      <c r="Q21" s="5"/>
    </row>
    <row r="22" spans="1:17">
      <c r="A22" s="46" t="s">
        <v>106</v>
      </c>
      <c r="B22" s="46" t="s">
        <v>163</v>
      </c>
      <c r="C22" s="44" t="s">
        <v>100</v>
      </c>
      <c r="D22" s="44">
        <f t="shared" ref="D22:D25" si="5">F22+E22</f>
        <v>108</v>
      </c>
      <c r="E22" s="44">
        <f t="shared" si="4"/>
        <v>36</v>
      </c>
      <c r="F22" s="45">
        <v>72</v>
      </c>
      <c r="G22" s="44">
        <f t="shared" si="3"/>
        <v>24</v>
      </c>
      <c r="H22" s="44">
        <v>48</v>
      </c>
      <c r="I22" s="44"/>
      <c r="J22" s="9">
        <v>30</v>
      </c>
      <c r="K22" s="9">
        <v>42</v>
      </c>
      <c r="L22" s="9"/>
      <c r="M22" s="9"/>
      <c r="N22" s="9"/>
      <c r="O22" s="9"/>
    </row>
    <row r="23" spans="1:17">
      <c r="A23" s="46" t="s">
        <v>107</v>
      </c>
      <c r="B23" s="46" t="s">
        <v>108</v>
      </c>
      <c r="C23" s="44" t="s">
        <v>100</v>
      </c>
      <c r="D23" s="44">
        <f t="shared" si="5"/>
        <v>108</v>
      </c>
      <c r="E23" s="44">
        <f t="shared" si="4"/>
        <v>36</v>
      </c>
      <c r="F23" s="45">
        <v>72</v>
      </c>
      <c r="G23" s="44">
        <f t="shared" si="3"/>
        <v>24</v>
      </c>
      <c r="H23" s="44">
        <v>48</v>
      </c>
      <c r="I23" s="44"/>
      <c r="J23" s="9"/>
      <c r="K23" s="9"/>
      <c r="L23" s="9">
        <v>36</v>
      </c>
      <c r="M23" s="9">
        <v>36</v>
      </c>
      <c r="N23" s="9"/>
      <c r="O23" s="9"/>
    </row>
    <row r="24" spans="1:17">
      <c r="A24" s="46" t="s">
        <v>164</v>
      </c>
      <c r="B24" s="46" t="s">
        <v>165</v>
      </c>
      <c r="C24" s="44" t="s">
        <v>100</v>
      </c>
      <c r="D24" s="44">
        <f t="shared" si="5"/>
        <v>54</v>
      </c>
      <c r="E24" s="44">
        <f t="shared" si="4"/>
        <v>18</v>
      </c>
      <c r="F24" s="45">
        <v>36</v>
      </c>
      <c r="G24" s="44">
        <f t="shared" si="3"/>
        <v>12</v>
      </c>
      <c r="H24" s="44">
        <v>24</v>
      </c>
      <c r="I24" s="44"/>
      <c r="J24" s="9"/>
      <c r="K24" s="9">
        <v>36</v>
      </c>
      <c r="L24" s="9"/>
      <c r="M24" s="9"/>
      <c r="N24" s="9"/>
      <c r="O24" s="9"/>
    </row>
    <row r="25" spans="1:17">
      <c r="A25" s="46" t="s">
        <v>167</v>
      </c>
      <c r="B25" s="46" t="s">
        <v>168</v>
      </c>
      <c r="C25" s="44" t="s">
        <v>100</v>
      </c>
      <c r="D25" s="44">
        <f t="shared" si="5"/>
        <v>58</v>
      </c>
      <c r="E25" s="44">
        <v>19</v>
      </c>
      <c r="F25" s="45">
        <v>39</v>
      </c>
      <c r="G25" s="44">
        <f t="shared" si="3"/>
        <v>14</v>
      </c>
      <c r="H25" s="44">
        <v>25</v>
      </c>
      <c r="I25" s="44"/>
      <c r="J25" s="9"/>
      <c r="K25" s="9">
        <v>39</v>
      </c>
      <c r="L25" s="9"/>
      <c r="M25" s="9"/>
      <c r="N25" s="9"/>
      <c r="O25" s="9"/>
    </row>
    <row r="26" spans="1:17">
      <c r="A26" s="47" t="s">
        <v>21</v>
      </c>
      <c r="B26" s="47" t="s">
        <v>22</v>
      </c>
      <c r="C26" s="48" t="s">
        <v>178</v>
      </c>
      <c r="D26" s="49">
        <f>F26+E26</f>
        <v>594</v>
      </c>
      <c r="E26" s="49">
        <f>F26/2</f>
        <v>198</v>
      </c>
      <c r="F26" s="50">
        <f>F27+F28+F29+F30+F31</f>
        <v>396</v>
      </c>
      <c r="G26" s="50">
        <f t="shared" ref="G26:I26" si="6">G27+G28+G29+G30+G31</f>
        <v>108</v>
      </c>
      <c r="H26" s="50">
        <f t="shared" si="6"/>
        <v>288</v>
      </c>
      <c r="I26" s="50">
        <f t="shared" si="6"/>
        <v>0</v>
      </c>
      <c r="J26" s="70">
        <f t="shared" ref="J26" si="7">J27+J28+J29+J30+J31</f>
        <v>0</v>
      </c>
      <c r="K26" s="70">
        <f t="shared" ref="K26:L26" si="8">K27+K28+K29+K30+K31</f>
        <v>0</v>
      </c>
      <c r="L26" s="50">
        <f t="shared" si="8"/>
        <v>0</v>
      </c>
      <c r="M26" s="50">
        <f t="shared" ref="M26" si="9">M27+M28+M29+M30+M31</f>
        <v>134</v>
      </c>
      <c r="N26" s="50">
        <f t="shared" ref="N26:O26" si="10">N27+N28+N29+N30+N31</f>
        <v>126</v>
      </c>
      <c r="O26" s="50">
        <f t="shared" si="10"/>
        <v>136</v>
      </c>
    </row>
    <row r="27" spans="1:17">
      <c r="A27" s="51" t="s">
        <v>23</v>
      </c>
      <c r="B27" s="51" t="s">
        <v>24</v>
      </c>
      <c r="C27" s="52" t="s">
        <v>99</v>
      </c>
      <c r="D27" s="52">
        <f>F27+E27</f>
        <v>62</v>
      </c>
      <c r="E27" s="52">
        <v>14</v>
      </c>
      <c r="F27" s="16">
        <v>48</v>
      </c>
      <c r="G27" s="16">
        <v>38</v>
      </c>
      <c r="H27" s="16">
        <v>10</v>
      </c>
      <c r="I27" s="16"/>
      <c r="J27" s="71"/>
      <c r="K27" s="71"/>
      <c r="L27" s="16"/>
      <c r="M27" s="16"/>
      <c r="N27" s="15"/>
      <c r="O27" s="15">
        <v>48</v>
      </c>
    </row>
    <row r="28" spans="1:17">
      <c r="A28" s="51" t="s">
        <v>25</v>
      </c>
      <c r="B28" s="51" t="s">
        <v>26</v>
      </c>
      <c r="C28" s="52" t="s">
        <v>99</v>
      </c>
      <c r="D28" s="52">
        <f t="shared" ref="D28:D31" si="11">F28+E28</f>
        <v>62</v>
      </c>
      <c r="E28" s="52">
        <v>14</v>
      </c>
      <c r="F28" s="16">
        <v>48</v>
      </c>
      <c r="G28" s="16">
        <v>32</v>
      </c>
      <c r="H28" s="16">
        <v>16</v>
      </c>
      <c r="I28" s="16"/>
      <c r="J28" s="71"/>
      <c r="K28" s="71"/>
      <c r="L28" s="16"/>
      <c r="M28" s="16">
        <v>48</v>
      </c>
      <c r="N28" s="53"/>
      <c r="O28" s="53"/>
    </row>
    <row r="29" spans="1:17">
      <c r="A29" s="51" t="s">
        <v>27</v>
      </c>
      <c r="B29" s="51" t="s">
        <v>28</v>
      </c>
      <c r="C29" s="52" t="s">
        <v>100</v>
      </c>
      <c r="D29" s="52">
        <f t="shared" si="11"/>
        <v>132</v>
      </c>
      <c r="E29" s="52">
        <v>16</v>
      </c>
      <c r="F29" s="16">
        <v>116</v>
      </c>
      <c r="G29" s="16">
        <v>0</v>
      </c>
      <c r="H29" s="16">
        <v>116</v>
      </c>
      <c r="I29" s="16"/>
      <c r="J29" s="71"/>
      <c r="K29" s="71"/>
      <c r="L29" s="16"/>
      <c r="M29" s="16">
        <v>48</v>
      </c>
      <c r="N29" s="15">
        <v>34</v>
      </c>
      <c r="O29" s="15">
        <v>34</v>
      </c>
    </row>
    <row r="30" spans="1:17">
      <c r="A30" s="51" t="s">
        <v>29</v>
      </c>
      <c r="B30" s="51" t="s">
        <v>30</v>
      </c>
      <c r="C30" s="52" t="s">
        <v>118</v>
      </c>
      <c r="D30" s="52">
        <f t="shared" si="11"/>
        <v>236</v>
      </c>
      <c r="E30" s="52">
        <v>120</v>
      </c>
      <c r="F30" s="16">
        <v>116</v>
      </c>
      <c r="G30" s="16">
        <v>2</v>
      </c>
      <c r="H30" s="16">
        <v>114</v>
      </c>
      <c r="I30" s="16"/>
      <c r="J30" s="71"/>
      <c r="K30" s="71"/>
      <c r="L30" s="16"/>
      <c r="M30" s="16">
        <v>38</v>
      </c>
      <c r="N30" s="15">
        <v>48</v>
      </c>
      <c r="O30" s="15">
        <v>30</v>
      </c>
    </row>
    <row r="31" spans="1:17">
      <c r="A31" s="54" t="s">
        <v>111</v>
      </c>
      <c r="B31" s="54" t="s">
        <v>109</v>
      </c>
      <c r="C31" s="52" t="s">
        <v>100</v>
      </c>
      <c r="D31" s="52">
        <f t="shared" si="11"/>
        <v>102</v>
      </c>
      <c r="E31" s="52">
        <f t="shared" ref="E31" si="12">F31/2</f>
        <v>34</v>
      </c>
      <c r="F31" s="16">
        <v>68</v>
      </c>
      <c r="G31" s="16">
        <v>36</v>
      </c>
      <c r="H31" s="16">
        <v>32</v>
      </c>
      <c r="I31" s="50"/>
      <c r="J31" s="71"/>
      <c r="K31" s="71"/>
      <c r="L31" s="16"/>
      <c r="M31" s="16"/>
      <c r="N31" s="15">
        <v>44</v>
      </c>
      <c r="O31" s="15">
        <v>24</v>
      </c>
    </row>
    <row r="32" spans="1:17">
      <c r="A32" s="75" t="s">
        <v>31</v>
      </c>
      <c r="B32" s="75" t="s">
        <v>32</v>
      </c>
      <c r="C32" s="48" t="s">
        <v>179</v>
      </c>
      <c r="D32" s="49">
        <f t="shared" ref="D32:E32" si="13">D33+D34</f>
        <v>108</v>
      </c>
      <c r="E32" s="49">
        <f t="shared" si="13"/>
        <v>36</v>
      </c>
      <c r="F32" s="50">
        <f>F33+F34</f>
        <v>72</v>
      </c>
      <c r="G32" s="50">
        <f t="shared" ref="G32:O32" si="14">G33+G34</f>
        <v>22</v>
      </c>
      <c r="H32" s="50">
        <f t="shared" si="14"/>
        <v>50</v>
      </c>
      <c r="I32" s="50">
        <f t="shared" si="14"/>
        <v>0</v>
      </c>
      <c r="J32" s="70">
        <f t="shared" si="14"/>
        <v>0</v>
      </c>
      <c r="K32" s="70">
        <f t="shared" si="14"/>
        <v>0</v>
      </c>
      <c r="L32" s="50">
        <f t="shared" si="14"/>
        <v>0</v>
      </c>
      <c r="M32" s="50">
        <f t="shared" si="14"/>
        <v>0</v>
      </c>
      <c r="N32" s="50">
        <f t="shared" si="14"/>
        <v>20</v>
      </c>
      <c r="O32" s="50">
        <f t="shared" si="14"/>
        <v>52</v>
      </c>
    </row>
    <row r="33" spans="1:15">
      <c r="A33" s="51" t="s">
        <v>33</v>
      </c>
      <c r="B33" s="51" t="s">
        <v>34</v>
      </c>
      <c r="C33" s="52" t="s">
        <v>100</v>
      </c>
      <c r="D33" s="55">
        <v>60</v>
      </c>
      <c r="E33" s="55">
        <v>20</v>
      </c>
      <c r="F33" s="14">
        <v>40</v>
      </c>
      <c r="G33" s="14">
        <v>6</v>
      </c>
      <c r="H33" s="14">
        <v>34</v>
      </c>
      <c r="I33" s="14"/>
      <c r="J33" s="27"/>
      <c r="K33" s="27"/>
      <c r="L33" s="14"/>
      <c r="M33" s="14"/>
      <c r="N33" s="15">
        <v>20</v>
      </c>
      <c r="O33" s="15">
        <v>20</v>
      </c>
    </row>
    <row r="34" spans="1:15">
      <c r="A34" s="56" t="s">
        <v>35</v>
      </c>
      <c r="B34" s="56" t="s">
        <v>36</v>
      </c>
      <c r="C34" s="55" t="s">
        <v>99</v>
      </c>
      <c r="D34" s="55">
        <v>48</v>
      </c>
      <c r="E34" s="55">
        <v>16</v>
      </c>
      <c r="F34" s="14">
        <v>32</v>
      </c>
      <c r="G34" s="14">
        <v>16</v>
      </c>
      <c r="H34" s="14">
        <v>16</v>
      </c>
      <c r="I34" s="14"/>
      <c r="J34" s="27"/>
      <c r="K34" s="27"/>
      <c r="L34" s="14"/>
      <c r="M34" s="14"/>
      <c r="N34" s="15"/>
      <c r="O34" s="15">
        <v>32</v>
      </c>
    </row>
    <row r="35" spans="1:15">
      <c r="A35" s="47" t="s">
        <v>37</v>
      </c>
      <c r="B35" s="47" t="s">
        <v>38</v>
      </c>
      <c r="C35" s="57" t="s">
        <v>183</v>
      </c>
      <c r="D35" s="26">
        <f t="shared" ref="D35:E35" si="15">D36+D49</f>
        <v>2430</v>
      </c>
      <c r="E35" s="26">
        <f t="shared" si="15"/>
        <v>810</v>
      </c>
      <c r="F35" s="26">
        <f>F36+F49</f>
        <v>1620</v>
      </c>
      <c r="G35" s="26">
        <f t="shared" ref="G35:O35" si="16">G36+G49</f>
        <v>805</v>
      </c>
      <c r="H35" s="26">
        <f t="shared" si="16"/>
        <v>773</v>
      </c>
      <c r="I35" s="26">
        <f t="shared" si="16"/>
        <v>20</v>
      </c>
      <c r="J35" s="62">
        <f t="shared" si="16"/>
        <v>274</v>
      </c>
      <c r="K35" s="62">
        <f t="shared" si="16"/>
        <v>210</v>
      </c>
      <c r="L35" s="26">
        <f t="shared" si="16"/>
        <v>250</v>
      </c>
      <c r="M35" s="26">
        <f t="shared" si="16"/>
        <v>320</v>
      </c>
      <c r="N35" s="26">
        <f t="shared" si="16"/>
        <v>358</v>
      </c>
      <c r="O35" s="26">
        <f t="shared" si="16"/>
        <v>208</v>
      </c>
    </row>
    <row r="36" spans="1:15">
      <c r="A36" s="47" t="s">
        <v>39</v>
      </c>
      <c r="B36" s="47" t="s">
        <v>40</v>
      </c>
      <c r="C36" s="58" t="s">
        <v>181</v>
      </c>
      <c r="D36" s="26">
        <f t="shared" ref="D36:E36" si="17">D37+D38+D39+D40+D41+D42+D43+D44+D45+D46+D47+D48</f>
        <v>1182</v>
      </c>
      <c r="E36" s="26">
        <f t="shared" si="17"/>
        <v>394</v>
      </c>
      <c r="F36" s="26">
        <f>F37+F38+F39+F40+F41+F42+F43+F44+F45+F46+F47+F48</f>
        <v>788</v>
      </c>
      <c r="G36" s="26">
        <f t="shared" ref="G36:O36" si="18">G37+G38+G39+G40+G41+G42+G43+G44+G45+G46+G47+G48</f>
        <v>390</v>
      </c>
      <c r="H36" s="26">
        <f t="shared" si="18"/>
        <v>376</v>
      </c>
      <c r="I36" s="26">
        <f t="shared" si="18"/>
        <v>0</v>
      </c>
      <c r="J36" s="62">
        <f t="shared" si="18"/>
        <v>154</v>
      </c>
      <c r="K36" s="62">
        <f t="shared" si="18"/>
        <v>90</v>
      </c>
      <c r="L36" s="26">
        <f t="shared" si="18"/>
        <v>40</v>
      </c>
      <c r="M36" s="26">
        <f t="shared" si="18"/>
        <v>226</v>
      </c>
      <c r="N36" s="26">
        <f t="shared" si="18"/>
        <v>170</v>
      </c>
      <c r="O36" s="26">
        <f t="shared" si="18"/>
        <v>108</v>
      </c>
    </row>
    <row r="37" spans="1:15" ht="24">
      <c r="A37" s="51" t="s">
        <v>41</v>
      </c>
      <c r="B37" s="51" t="s">
        <v>182</v>
      </c>
      <c r="C37" s="55" t="s">
        <v>117</v>
      </c>
      <c r="D37" s="55">
        <f>F37+E37</f>
        <v>135</v>
      </c>
      <c r="E37" s="55">
        <f>F37/2</f>
        <v>45</v>
      </c>
      <c r="F37" s="14">
        <v>90</v>
      </c>
      <c r="G37" s="14">
        <v>44</v>
      </c>
      <c r="H37" s="14">
        <v>46</v>
      </c>
      <c r="I37" s="14"/>
      <c r="J37" s="27"/>
      <c r="K37" s="27">
        <v>90</v>
      </c>
      <c r="L37" s="14"/>
      <c r="M37" s="14"/>
      <c r="N37" s="11"/>
      <c r="O37" s="11"/>
    </row>
    <row r="38" spans="1:15">
      <c r="A38" s="51" t="s">
        <v>42</v>
      </c>
      <c r="B38" s="51" t="s">
        <v>43</v>
      </c>
      <c r="C38" s="55" t="s">
        <v>117</v>
      </c>
      <c r="D38" s="55">
        <f t="shared" ref="D38:D48" si="19">F38+E38</f>
        <v>75</v>
      </c>
      <c r="E38" s="55">
        <v>25</v>
      </c>
      <c r="F38" s="14">
        <v>50</v>
      </c>
      <c r="G38" s="14">
        <v>26</v>
      </c>
      <c r="H38" s="14">
        <v>24</v>
      </c>
      <c r="I38" s="14"/>
      <c r="J38" s="27">
        <v>50</v>
      </c>
      <c r="K38" s="27"/>
      <c r="L38" s="14"/>
      <c r="M38" s="14"/>
      <c r="N38" s="11"/>
      <c r="O38" s="11"/>
    </row>
    <row r="39" spans="1:15">
      <c r="A39" s="51" t="s">
        <v>44</v>
      </c>
      <c r="B39" s="51" t="s">
        <v>45</v>
      </c>
      <c r="C39" s="55" t="s">
        <v>99</v>
      </c>
      <c r="D39" s="55">
        <f t="shared" si="19"/>
        <v>60</v>
      </c>
      <c r="E39" s="55">
        <v>20</v>
      </c>
      <c r="F39" s="14">
        <v>40</v>
      </c>
      <c r="G39" s="14">
        <v>20</v>
      </c>
      <c r="H39" s="14">
        <v>20</v>
      </c>
      <c r="I39" s="14"/>
      <c r="J39" s="27"/>
      <c r="K39" s="27"/>
      <c r="L39" s="14"/>
      <c r="M39" s="14"/>
      <c r="N39" s="15">
        <v>40</v>
      </c>
      <c r="O39" s="15"/>
    </row>
    <row r="40" spans="1:15" ht="24">
      <c r="A40" s="51" t="s">
        <v>46</v>
      </c>
      <c r="B40" s="51" t="s">
        <v>180</v>
      </c>
      <c r="C40" s="52" t="s">
        <v>100</v>
      </c>
      <c r="D40" s="55">
        <f t="shared" si="19"/>
        <v>189</v>
      </c>
      <c r="E40" s="55">
        <v>63</v>
      </c>
      <c r="F40" s="14">
        <v>126</v>
      </c>
      <c r="G40" s="14">
        <v>34</v>
      </c>
      <c r="H40" s="14">
        <v>70</v>
      </c>
      <c r="I40" s="14"/>
      <c r="J40" s="27"/>
      <c r="K40" s="27"/>
      <c r="L40" s="16"/>
      <c r="M40" s="16">
        <v>126</v>
      </c>
      <c r="N40" s="11"/>
      <c r="O40" s="11"/>
    </row>
    <row r="41" spans="1:15">
      <c r="A41" s="51" t="s">
        <v>47</v>
      </c>
      <c r="B41" s="56" t="s">
        <v>48</v>
      </c>
      <c r="C41" s="55" t="s">
        <v>99</v>
      </c>
      <c r="D41" s="55">
        <f t="shared" si="19"/>
        <v>60</v>
      </c>
      <c r="E41" s="55">
        <v>20</v>
      </c>
      <c r="F41" s="14">
        <v>40</v>
      </c>
      <c r="G41" s="14">
        <v>20</v>
      </c>
      <c r="H41" s="14">
        <v>20</v>
      </c>
      <c r="I41" s="14"/>
      <c r="J41" s="27"/>
      <c r="K41" s="27"/>
      <c r="L41" s="14">
        <v>40</v>
      </c>
      <c r="M41" s="14"/>
      <c r="N41" s="15"/>
      <c r="O41" s="11"/>
    </row>
    <row r="42" spans="1:15">
      <c r="A42" s="51" t="s">
        <v>49</v>
      </c>
      <c r="B42" s="51" t="s">
        <v>50</v>
      </c>
      <c r="C42" s="55" t="s">
        <v>99</v>
      </c>
      <c r="D42" s="55">
        <f t="shared" si="19"/>
        <v>75</v>
      </c>
      <c r="E42" s="55">
        <v>25</v>
      </c>
      <c r="F42" s="14">
        <v>50</v>
      </c>
      <c r="G42" s="14">
        <v>30</v>
      </c>
      <c r="H42" s="14">
        <v>20</v>
      </c>
      <c r="I42" s="14"/>
      <c r="J42" s="27"/>
      <c r="K42" s="27"/>
      <c r="L42" s="16"/>
      <c r="M42" s="16"/>
      <c r="N42" s="15"/>
      <c r="O42" s="11">
        <v>50</v>
      </c>
    </row>
    <row r="43" spans="1:15">
      <c r="A43" s="51" t="s">
        <v>51</v>
      </c>
      <c r="B43" s="51" t="s">
        <v>52</v>
      </c>
      <c r="C43" s="55" t="s">
        <v>101</v>
      </c>
      <c r="D43" s="55">
        <f t="shared" si="19"/>
        <v>90</v>
      </c>
      <c r="E43" s="55">
        <v>30</v>
      </c>
      <c r="F43" s="14">
        <v>60</v>
      </c>
      <c r="G43" s="14">
        <v>30</v>
      </c>
      <c r="H43" s="14">
        <v>30</v>
      </c>
      <c r="I43" s="14"/>
      <c r="J43" s="27"/>
      <c r="K43" s="27"/>
      <c r="L43" s="27"/>
      <c r="M43" s="14">
        <v>60</v>
      </c>
      <c r="N43" s="15"/>
      <c r="O43" s="11"/>
    </row>
    <row r="44" spans="1:15">
      <c r="A44" s="51" t="s">
        <v>53</v>
      </c>
      <c r="B44" s="51" t="s">
        <v>54</v>
      </c>
      <c r="C44" s="55" t="s">
        <v>99</v>
      </c>
      <c r="D44" s="55">
        <f t="shared" si="19"/>
        <v>60</v>
      </c>
      <c r="E44" s="55">
        <v>20</v>
      </c>
      <c r="F44" s="14">
        <v>40</v>
      </c>
      <c r="G44" s="14">
        <v>20</v>
      </c>
      <c r="H44" s="14">
        <v>20</v>
      </c>
      <c r="I44" s="14"/>
      <c r="J44" s="27">
        <v>40</v>
      </c>
      <c r="K44" s="27"/>
      <c r="L44" s="14"/>
      <c r="M44" s="14"/>
      <c r="N44" s="11"/>
      <c r="O44" s="11"/>
    </row>
    <row r="45" spans="1:15">
      <c r="A45" s="51" t="s">
        <v>55</v>
      </c>
      <c r="B45" s="51" t="s">
        <v>56</v>
      </c>
      <c r="C45" s="55" t="s">
        <v>99</v>
      </c>
      <c r="D45" s="55">
        <f t="shared" si="19"/>
        <v>102</v>
      </c>
      <c r="E45" s="55">
        <v>34</v>
      </c>
      <c r="F45" s="14">
        <v>68</v>
      </c>
      <c r="G45" s="14">
        <v>48</v>
      </c>
      <c r="H45" s="14">
        <v>20</v>
      </c>
      <c r="I45" s="14"/>
      <c r="J45" s="27"/>
      <c r="K45" s="27"/>
      <c r="L45" s="14"/>
      <c r="M45" s="14"/>
      <c r="N45" s="11">
        <v>34</v>
      </c>
      <c r="O45" s="11">
        <v>34</v>
      </c>
    </row>
    <row r="46" spans="1:15">
      <c r="A46" s="51" t="s">
        <v>80</v>
      </c>
      <c r="B46" s="54" t="s">
        <v>112</v>
      </c>
      <c r="C46" s="55" t="s">
        <v>101</v>
      </c>
      <c r="D46" s="55">
        <f t="shared" si="19"/>
        <v>96</v>
      </c>
      <c r="E46" s="55">
        <f>F46/2</f>
        <v>32</v>
      </c>
      <c r="F46" s="14">
        <v>64</v>
      </c>
      <c r="G46" s="14">
        <v>32</v>
      </c>
      <c r="H46" s="14">
        <v>32</v>
      </c>
      <c r="I46" s="26"/>
      <c r="J46" s="27">
        <v>64</v>
      </c>
      <c r="K46" s="27"/>
      <c r="L46" s="14"/>
      <c r="M46" s="14"/>
      <c r="N46" s="11"/>
      <c r="O46" s="11"/>
    </row>
    <row r="47" spans="1:15">
      <c r="A47" s="51" t="s">
        <v>81</v>
      </c>
      <c r="B47" s="54" t="s">
        <v>83</v>
      </c>
      <c r="C47" s="55" t="s">
        <v>99</v>
      </c>
      <c r="D47" s="55">
        <f t="shared" si="19"/>
        <v>60</v>
      </c>
      <c r="E47" s="55">
        <f t="shared" ref="E47:E48" si="20">F47/2</f>
        <v>20</v>
      </c>
      <c r="F47" s="14">
        <v>40</v>
      </c>
      <c r="G47" s="14">
        <v>26</v>
      </c>
      <c r="H47" s="14">
        <v>14</v>
      </c>
      <c r="I47" s="26"/>
      <c r="J47" s="27"/>
      <c r="K47" s="27"/>
      <c r="L47" s="14"/>
      <c r="M47" s="14">
        <v>40</v>
      </c>
      <c r="N47" s="11"/>
      <c r="O47" s="11"/>
    </row>
    <row r="48" spans="1:15">
      <c r="A48" s="51" t="s">
        <v>82</v>
      </c>
      <c r="B48" s="54" t="s">
        <v>110</v>
      </c>
      <c r="C48" s="55" t="s">
        <v>101</v>
      </c>
      <c r="D48" s="55">
        <f t="shared" si="19"/>
        <v>180</v>
      </c>
      <c r="E48" s="55">
        <f t="shared" si="20"/>
        <v>60</v>
      </c>
      <c r="F48" s="14">
        <v>120</v>
      </c>
      <c r="G48" s="14">
        <v>60</v>
      </c>
      <c r="H48" s="14">
        <v>60</v>
      </c>
      <c r="I48" s="26"/>
      <c r="J48" s="27"/>
      <c r="K48" s="27"/>
      <c r="L48" s="14"/>
      <c r="M48" s="14"/>
      <c r="N48" s="15">
        <v>96</v>
      </c>
      <c r="O48" s="15">
        <v>24</v>
      </c>
    </row>
    <row r="49" spans="1:15">
      <c r="A49" s="47" t="s">
        <v>57</v>
      </c>
      <c r="B49" s="47" t="s">
        <v>58</v>
      </c>
      <c r="C49" s="58" t="s">
        <v>185</v>
      </c>
      <c r="D49" s="59">
        <f t="shared" ref="D49:O49" si="21">D50+D54+D58+D61</f>
        <v>1248</v>
      </c>
      <c r="E49" s="59">
        <f t="shared" si="21"/>
        <v>416</v>
      </c>
      <c r="F49" s="26">
        <f t="shared" si="21"/>
        <v>832</v>
      </c>
      <c r="G49" s="26">
        <f t="shared" si="21"/>
        <v>415</v>
      </c>
      <c r="H49" s="26">
        <f t="shared" si="21"/>
        <v>397</v>
      </c>
      <c r="I49" s="26">
        <f t="shared" si="21"/>
        <v>20</v>
      </c>
      <c r="J49" s="62">
        <f t="shared" si="21"/>
        <v>120</v>
      </c>
      <c r="K49" s="62">
        <f t="shared" si="21"/>
        <v>120</v>
      </c>
      <c r="L49" s="26">
        <f t="shared" si="21"/>
        <v>210</v>
      </c>
      <c r="M49" s="26">
        <f t="shared" si="21"/>
        <v>94</v>
      </c>
      <c r="N49" s="26">
        <f t="shared" si="21"/>
        <v>188</v>
      </c>
      <c r="O49" s="26">
        <f t="shared" si="21"/>
        <v>100</v>
      </c>
    </row>
    <row r="50" spans="1:15">
      <c r="A50" s="47" t="s">
        <v>59</v>
      </c>
      <c r="B50" s="74" t="s">
        <v>60</v>
      </c>
      <c r="C50" s="60" t="s">
        <v>119</v>
      </c>
      <c r="D50" s="59">
        <f t="shared" ref="D50:E50" si="22">D51</f>
        <v>363</v>
      </c>
      <c r="E50" s="59">
        <f t="shared" si="22"/>
        <v>121</v>
      </c>
      <c r="F50" s="26">
        <f>F51</f>
        <v>242</v>
      </c>
      <c r="G50" s="26">
        <f t="shared" ref="G50" si="23">G51</f>
        <v>120</v>
      </c>
      <c r="H50" s="26">
        <f t="shared" ref="H50:I50" si="24">H51</f>
        <v>122</v>
      </c>
      <c r="I50" s="26">
        <f t="shared" si="24"/>
        <v>0</v>
      </c>
      <c r="J50" s="62">
        <f t="shared" ref="J50" si="25">J51</f>
        <v>0</v>
      </c>
      <c r="K50" s="62">
        <f t="shared" ref="K50:L50" si="26">K51</f>
        <v>0</v>
      </c>
      <c r="L50" s="26">
        <f t="shared" si="26"/>
        <v>210</v>
      </c>
      <c r="M50" s="26">
        <f t="shared" ref="M50" si="27">M51</f>
        <v>32</v>
      </c>
      <c r="N50" s="26">
        <f t="shared" ref="N50:O50" si="28">N51</f>
        <v>0</v>
      </c>
      <c r="O50" s="26">
        <f t="shared" si="28"/>
        <v>0</v>
      </c>
    </row>
    <row r="51" spans="1:15" ht="18" customHeight="1">
      <c r="A51" s="51" t="s">
        <v>61</v>
      </c>
      <c r="B51" s="51" t="s">
        <v>173</v>
      </c>
      <c r="C51" s="52" t="s">
        <v>101</v>
      </c>
      <c r="D51" s="55">
        <f>F51+E51</f>
        <v>363</v>
      </c>
      <c r="E51" s="55">
        <f>F51/2</f>
        <v>121</v>
      </c>
      <c r="F51" s="14">
        <v>242</v>
      </c>
      <c r="G51" s="14">
        <v>120</v>
      </c>
      <c r="H51" s="14">
        <v>122</v>
      </c>
      <c r="I51" s="26"/>
      <c r="J51" s="27"/>
      <c r="K51" s="27"/>
      <c r="L51" s="14">
        <v>210</v>
      </c>
      <c r="M51" s="14">
        <v>32</v>
      </c>
      <c r="N51" s="11"/>
      <c r="O51" s="11"/>
    </row>
    <row r="52" spans="1:15">
      <c r="A52" s="51" t="s">
        <v>62</v>
      </c>
      <c r="B52" s="51" t="s">
        <v>63</v>
      </c>
      <c r="C52" s="52" t="s">
        <v>100</v>
      </c>
      <c r="D52" s="55"/>
      <c r="E52" s="55"/>
      <c r="F52" s="14">
        <v>36</v>
      </c>
      <c r="G52" s="14"/>
      <c r="H52" s="14"/>
      <c r="I52" s="26"/>
      <c r="J52" s="27"/>
      <c r="K52" s="27"/>
      <c r="L52" s="14"/>
      <c r="M52" s="14">
        <v>36</v>
      </c>
      <c r="N52" s="11"/>
      <c r="O52" s="11"/>
    </row>
    <row r="53" spans="1:15">
      <c r="A53" s="51" t="s">
        <v>64</v>
      </c>
      <c r="B53" s="51" t="s">
        <v>65</v>
      </c>
      <c r="C53" s="52" t="s">
        <v>100</v>
      </c>
      <c r="D53" s="55"/>
      <c r="E53" s="55"/>
      <c r="F53" s="14">
        <v>72</v>
      </c>
      <c r="G53" s="14"/>
      <c r="H53" s="14"/>
      <c r="I53" s="14"/>
      <c r="J53" s="27"/>
      <c r="K53" s="27"/>
      <c r="L53" s="14"/>
      <c r="M53" s="14">
        <v>72</v>
      </c>
      <c r="N53" s="11"/>
      <c r="O53" s="11"/>
    </row>
    <row r="54" spans="1:15" ht="15" customHeight="1">
      <c r="A54" s="74" t="s">
        <v>66</v>
      </c>
      <c r="B54" s="74" t="s">
        <v>67</v>
      </c>
      <c r="C54" s="60" t="s">
        <v>119</v>
      </c>
      <c r="D54" s="59">
        <f t="shared" ref="D54:E54" si="29">D55</f>
        <v>375</v>
      </c>
      <c r="E54" s="59">
        <f t="shared" si="29"/>
        <v>125</v>
      </c>
      <c r="F54" s="26">
        <f>F55</f>
        <v>250</v>
      </c>
      <c r="G54" s="26">
        <f t="shared" ref="G54:O54" si="30">G55</f>
        <v>125</v>
      </c>
      <c r="H54" s="26">
        <f t="shared" si="30"/>
        <v>105</v>
      </c>
      <c r="I54" s="26">
        <f t="shared" si="30"/>
        <v>20</v>
      </c>
      <c r="J54" s="62">
        <f t="shared" si="30"/>
        <v>0</v>
      </c>
      <c r="K54" s="62">
        <f t="shared" si="30"/>
        <v>0</v>
      </c>
      <c r="L54" s="26">
        <f t="shared" si="30"/>
        <v>0</v>
      </c>
      <c r="M54" s="26">
        <f t="shared" si="30"/>
        <v>62</v>
      </c>
      <c r="N54" s="26">
        <f t="shared" si="30"/>
        <v>188</v>
      </c>
      <c r="O54" s="26">
        <f t="shared" si="30"/>
        <v>0</v>
      </c>
    </row>
    <row r="55" spans="1:15" ht="13.5" customHeight="1">
      <c r="A55" s="51" t="s">
        <v>68</v>
      </c>
      <c r="B55" s="51" t="s">
        <v>169</v>
      </c>
      <c r="C55" s="52" t="s">
        <v>101</v>
      </c>
      <c r="D55" s="55">
        <f t="shared" ref="D55" si="31">F55+E55</f>
        <v>375</v>
      </c>
      <c r="E55" s="55">
        <f t="shared" ref="E55" si="32">F55/2</f>
        <v>125</v>
      </c>
      <c r="F55" s="14">
        <v>250</v>
      </c>
      <c r="G55" s="27">
        <v>125</v>
      </c>
      <c r="H55" s="27">
        <v>105</v>
      </c>
      <c r="I55" s="14">
        <v>20</v>
      </c>
      <c r="J55" s="27"/>
      <c r="K55" s="27"/>
      <c r="L55" s="16"/>
      <c r="M55" s="16">
        <v>62</v>
      </c>
      <c r="N55" s="15">
        <v>188</v>
      </c>
      <c r="O55" s="11"/>
    </row>
    <row r="56" spans="1:15">
      <c r="A56" s="51" t="s">
        <v>69</v>
      </c>
      <c r="B56" s="51" t="s">
        <v>63</v>
      </c>
      <c r="C56" s="52" t="s">
        <v>100</v>
      </c>
      <c r="D56" s="55"/>
      <c r="E56" s="55"/>
      <c r="F56" s="14">
        <v>72</v>
      </c>
      <c r="G56" s="14"/>
      <c r="H56" s="14"/>
      <c r="I56" s="26"/>
      <c r="J56" s="27"/>
      <c r="K56" s="27"/>
      <c r="L56" s="14"/>
      <c r="M56" s="16"/>
      <c r="N56" s="15">
        <v>72</v>
      </c>
      <c r="O56" s="11"/>
    </row>
    <row r="57" spans="1:15">
      <c r="A57" s="51" t="s">
        <v>70</v>
      </c>
      <c r="B57" s="51" t="s">
        <v>65</v>
      </c>
      <c r="C57" s="52" t="s">
        <v>100</v>
      </c>
      <c r="D57" s="55"/>
      <c r="E57" s="55"/>
      <c r="F57" s="14">
        <v>36</v>
      </c>
      <c r="G57" s="14"/>
      <c r="H57" s="14"/>
      <c r="I57" s="26"/>
      <c r="J57" s="27"/>
      <c r="K57" s="27"/>
      <c r="L57" s="14"/>
      <c r="M57" s="14"/>
      <c r="N57" s="15">
        <v>36</v>
      </c>
      <c r="O57" s="29"/>
    </row>
    <row r="58" spans="1:15">
      <c r="A58" s="75" t="s">
        <v>71</v>
      </c>
      <c r="B58" s="75" t="s">
        <v>72</v>
      </c>
      <c r="C58" s="60" t="s">
        <v>119</v>
      </c>
      <c r="D58" s="59">
        <f t="shared" ref="D58:E58" si="33">D59</f>
        <v>150</v>
      </c>
      <c r="E58" s="59">
        <f t="shared" si="33"/>
        <v>50</v>
      </c>
      <c r="F58" s="26">
        <f>F59</f>
        <v>100</v>
      </c>
      <c r="G58" s="26">
        <f t="shared" ref="G58:O58" si="34">G59</f>
        <v>50</v>
      </c>
      <c r="H58" s="26">
        <f t="shared" si="34"/>
        <v>50</v>
      </c>
      <c r="I58" s="26">
        <f t="shared" si="34"/>
        <v>0</v>
      </c>
      <c r="J58" s="62">
        <f t="shared" si="34"/>
        <v>0</v>
      </c>
      <c r="K58" s="62">
        <f t="shared" si="34"/>
        <v>0</v>
      </c>
      <c r="L58" s="26">
        <f t="shared" si="34"/>
        <v>0</v>
      </c>
      <c r="M58" s="26">
        <f t="shared" si="34"/>
        <v>0</v>
      </c>
      <c r="N58" s="26">
        <f t="shared" si="34"/>
        <v>0</v>
      </c>
      <c r="O58" s="26">
        <f t="shared" si="34"/>
        <v>100</v>
      </c>
    </row>
    <row r="59" spans="1:15" ht="13.5" customHeight="1">
      <c r="A59" s="51" t="s">
        <v>73</v>
      </c>
      <c r="B59" s="51" t="s">
        <v>74</v>
      </c>
      <c r="C59" s="52" t="s">
        <v>101</v>
      </c>
      <c r="D59" s="55">
        <f>F59+E59</f>
        <v>150</v>
      </c>
      <c r="E59" s="55">
        <v>50</v>
      </c>
      <c r="F59" s="14">
        <v>100</v>
      </c>
      <c r="G59" s="14">
        <v>50</v>
      </c>
      <c r="H59" s="14">
        <v>50</v>
      </c>
      <c r="I59" s="26"/>
      <c r="J59" s="27"/>
      <c r="K59" s="27"/>
      <c r="L59" s="14"/>
      <c r="M59" s="14"/>
      <c r="N59" s="15"/>
      <c r="O59" s="15">
        <v>100</v>
      </c>
    </row>
    <row r="60" spans="1:15">
      <c r="A60" s="51" t="s">
        <v>75</v>
      </c>
      <c r="B60" s="51" t="s">
        <v>65</v>
      </c>
      <c r="C60" s="52" t="s">
        <v>100</v>
      </c>
      <c r="D60" s="55"/>
      <c r="E60" s="55"/>
      <c r="F60" s="14">
        <v>72</v>
      </c>
      <c r="G60" s="14"/>
      <c r="H60" s="14"/>
      <c r="I60" s="26"/>
      <c r="J60" s="27"/>
      <c r="K60" s="27"/>
      <c r="L60" s="14"/>
      <c r="M60" s="14"/>
      <c r="N60" s="15"/>
      <c r="O60" s="15">
        <v>72</v>
      </c>
    </row>
    <row r="61" spans="1:15" ht="29.25" customHeight="1">
      <c r="A61" s="47" t="s">
        <v>76</v>
      </c>
      <c r="B61" s="75" t="s">
        <v>170</v>
      </c>
      <c r="C61" s="60" t="s">
        <v>119</v>
      </c>
      <c r="D61" s="59">
        <f t="shared" ref="D61:E61" si="35">D62</f>
        <v>360</v>
      </c>
      <c r="E61" s="59">
        <f t="shared" si="35"/>
        <v>120</v>
      </c>
      <c r="F61" s="26">
        <v>240</v>
      </c>
      <c r="G61" s="26">
        <v>120</v>
      </c>
      <c r="H61" s="26">
        <v>120</v>
      </c>
      <c r="I61" s="26">
        <f t="shared" ref="I61:O61" si="36">I62</f>
        <v>0</v>
      </c>
      <c r="J61" s="62">
        <f t="shared" si="36"/>
        <v>120</v>
      </c>
      <c r="K61" s="62">
        <f t="shared" si="36"/>
        <v>120</v>
      </c>
      <c r="L61" s="26">
        <f t="shared" si="36"/>
        <v>0</v>
      </c>
      <c r="M61" s="26">
        <f t="shared" si="36"/>
        <v>0</v>
      </c>
      <c r="N61" s="26">
        <f t="shared" si="36"/>
        <v>0</v>
      </c>
      <c r="O61" s="26">
        <f t="shared" si="36"/>
        <v>0</v>
      </c>
    </row>
    <row r="62" spans="1:15" ht="26.25" customHeight="1">
      <c r="A62" s="51" t="s">
        <v>77</v>
      </c>
      <c r="B62" s="51" t="s">
        <v>186</v>
      </c>
      <c r="C62" s="52" t="s">
        <v>101</v>
      </c>
      <c r="D62" s="55">
        <f>F62+E62</f>
        <v>360</v>
      </c>
      <c r="E62" s="55">
        <f>F62/2</f>
        <v>120</v>
      </c>
      <c r="F62" s="14">
        <v>240</v>
      </c>
      <c r="G62" s="14">
        <v>120</v>
      </c>
      <c r="H62" s="14">
        <v>120</v>
      </c>
      <c r="I62" s="26"/>
      <c r="J62" s="27">
        <v>120</v>
      </c>
      <c r="K62" s="27">
        <v>120</v>
      </c>
      <c r="L62" s="14"/>
      <c r="M62" s="14"/>
      <c r="N62" s="15"/>
      <c r="O62" s="15"/>
    </row>
    <row r="63" spans="1:15" ht="26.25" customHeight="1">
      <c r="A63" s="51"/>
      <c r="B63" s="51" t="s">
        <v>191</v>
      </c>
      <c r="C63" s="52"/>
      <c r="D63" s="55"/>
      <c r="E63" s="55"/>
      <c r="F63" s="14"/>
      <c r="G63" s="14"/>
      <c r="H63" s="14"/>
      <c r="I63" s="26"/>
      <c r="J63" s="27">
        <v>120</v>
      </c>
      <c r="K63" s="27"/>
      <c r="L63" s="14"/>
      <c r="M63" s="14"/>
      <c r="N63" s="15"/>
      <c r="O63" s="15"/>
    </row>
    <row r="64" spans="1:15" ht="26.25" customHeight="1">
      <c r="A64" s="51"/>
      <c r="B64" s="51" t="s">
        <v>192</v>
      </c>
      <c r="C64" s="52"/>
      <c r="D64" s="55"/>
      <c r="E64" s="55"/>
      <c r="F64" s="14"/>
      <c r="G64" s="14"/>
      <c r="H64" s="14"/>
      <c r="I64" s="26"/>
      <c r="J64" s="27"/>
      <c r="K64" s="27">
        <v>120</v>
      </c>
      <c r="L64" s="14"/>
      <c r="M64" s="14"/>
      <c r="N64" s="15"/>
      <c r="O64" s="15"/>
    </row>
    <row r="65" spans="1:15">
      <c r="A65" s="51" t="s">
        <v>78</v>
      </c>
      <c r="B65" s="51" t="s">
        <v>63</v>
      </c>
      <c r="C65" s="52" t="s">
        <v>100</v>
      </c>
      <c r="D65" s="55"/>
      <c r="E65" s="55"/>
      <c r="F65" s="14">
        <v>36</v>
      </c>
      <c r="G65" s="14"/>
      <c r="H65" s="14"/>
      <c r="I65" s="26"/>
      <c r="J65" s="27">
        <v>18</v>
      </c>
      <c r="K65" s="27">
        <v>18</v>
      </c>
      <c r="L65" s="14"/>
      <c r="M65" s="14"/>
      <c r="N65" s="15"/>
      <c r="O65" s="15"/>
    </row>
    <row r="66" spans="1:15">
      <c r="A66" s="51" t="s">
        <v>79</v>
      </c>
      <c r="B66" s="51" t="s">
        <v>65</v>
      </c>
      <c r="C66" s="52" t="s">
        <v>100</v>
      </c>
      <c r="D66" s="55"/>
      <c r="E66" s="55"/>
      <c r="F66" s="14">
        <v>72</v>
      </c>
      <c r="G66" s="14"/>
      <c r="H66" s="14"/>
      <c r="I66" s="26"/>
      <c r="J66" s="27">
        <v>36</v>
      </c>
      <c r="K66" s="27">
        <v>36</v>
      </c>
      <c r="L66" s="14"/>
      <c r="M66" s="14"/>
      <c r="N66" s="15"/>
      <c r="O66" s="15"/>
    </row>
    <row r="67" spans="1:15">
      <c r="A67" s="111" t="s">
        <v>84</v>
      </c>
      <c r="B67" s="111"/>
      <c r="C67" s="61" t="s">
        <v>184</v>
      </c>
      <c r="D67" s="61">
        <f t="shared" ref="D67:O67" si="37">D35+D32+D26+D11</f>
        <v>5237</v>
      </c>
      <c r="E67" s="61">
        <f t="shared" si="37"/>
        <v>1745</v>
      </c>
      <c r="F67" s="62">
        <f t="shared" si="37"/>
        <v>3492</v>
      </c>
      <c r="G67" s="62">
        <f t="shared" si="37"/>
        <v>1395</v>
      </c>
      <c r="H67" s="62">
        <f t="shared" si="37"/>
        <v>2055</v>
      </c>
      <c r="I67" s="62">
        <f t="shared" si="37"/>
        <v>20</v>
      </c>
      <c r="J67" s="62">
        <f t="shared" si="37"/>
        <v>558</v>
      </c>
      <c r="K67" s="62">
        <f t="shared" si="37"/>
        <v>738</v>
      </c>
      <c r="L67" s="62">
        <f t="shared" si="37"/>
        <v>612</v>
      </c>
      <c r="M67" s="62">
        <f t="shared" si="37"/>
        <v>684</v>
      </c>
      <c r="N67" s="62">
        <f t="shared" si="37"/>
        <v>504</v>
      </c>
      <c r="O67" s="62">
        <f t="shared" si="37"/>
        <v>396</v>
      </c>
    </row>
    <row r="68" spans="1:15">
      <c r="A68" s="47" t="s">
        <v>113</v>
      </c>
      <c r="B68" s="47" t="s">
        <v>63</v>
      </c>
      <c r="C68" s="63"/>
      <c r="D68" s="61">
        <f t="shared" ref="D68:I68" si="38">D52+D56+D65</f>
        <v>0</v>
      </c>
      <c r="E68" s="61">
        <f t="shared" si="38"/>
        <v>0</v>
      </c>
      <c r="F68" s="62">
        <f t="shared" si="38"/>
        <v>144</v>
      </c>
      <c r="G68" s="62">
        <f t="shared" si="38"/>
        <v>0</v>
      </c>
      <c r="H68" s="62">
        <f t="shared" si="38"/>
        <v>0</v>
      </c>
      <c r="I68" s="62">
        <f t="shared" si="38"/>
        <v>0</v>
      </c>
      <c r="J68" s="62">
        <f>J52+J56+J65</f>
        <v>18</v>
      </c>
      <c r="K68" s="62">
        <f t="shared" ref="K68:O68" si="39">K52+K56+K65</f>
        <v>18</v>
      </c>
      <c r="L68" s="62">
        <f t="shared" si="39"/>
        <v>0</v>
      </c>
      <c r="M68" s="62">
        <f t="shared" si="39"/>
        <v>36</v>
      </c>
      <c r="N68" s="62">
        <f t="shared" si="39"/>
        <v>72</v>
      </c>
      <c r="O68" s="62">
        <f t="shared" si="39"/>
        <v>0</v>
      </c>
    </row>
    <row r="69" spans="1:15">
      <c r="A69" s="47" t="s">
        <v>114</v>
      </c>
      <c r="B69" s="47" t="s">
        <v>65</v>
      </c>
      <c r="C69" s="63"/>
      <c r="D69" s="61">
        <f t="shared" ref="D69:E69" si="40">D53+D57+D60</f>
        <v>0</v>
      </c>
      <c r="E69" s="61">
        <f t="shared" si="40"/>
        <v>0</v>
      </c>
      <c r="F69" s="62">
        <f>F53+F57+F60+F66</f>
        <v>252</v>
      </c>
      <c r="G69" s="62">
        <f t="shared" ref="G69:O69" si="41">G53+G57+G60+G66</f>
        <v>0</v>
      </c>
      <c r="H69" s="62">
        <f t="shared" si="41"/>
        <v>0</v>
      </c>
      <c r="I69" s="62">
        <f t="shared" si="41"/>
        <v>0</v>
      </c>
      <c r="J69" s="62">
        <f t="shared" si="41"/>
        <v>36</v>
      </c>
      <c r="K69" s="62">
        <f t="shared" si="41"/>
        <v>36</v>
      </c>
      <c r="L69" s="62">
        <f t="shared" si="41"/>
        <v>0</v>
      </c>
      <c r="M69" s="62">
        <f t="shared" si="41"/>
        <v>72</v>
      </c>
      <c r="N69" s="62">
        <f t="shared" si="41"/>
        <v>36</v>
      </c>
      <c r="O69" s="62">
        <f t="shared" si="41"/>
        <v>72</v>
      </c>
    </row>
    <row r="70" spans="1:15">
      <c r="A70" s="47" t="s">
        <v>85</v>
      </c>
      <c r="B70" s="47" t="s">
        <v>86</v>
      </c>
      <c r="C70" s="59" t="s">
        <v>129</v>
      </c>
      <c r="D70" s="64"/>
      <c r="E70" s="64"/>
      <c r="F70" s="27"/>
      <c r="G70" s="27"/>
      <c r="H70" s="27"/>
      <c r="I70" s="62"/>
      <c r="J70" s="62"/>
      <c r="K70" s="27" t="s">
        <v>171</v>
      </c>
      <c r="L70" s="27"/>
      <c r="M70" s="27" t="s">
        <v>171</v>
      </c>
      <c r="N70" s="65"/>
      <c r="O70" s="27" t="s">
        <v>87</v>
      </c>
    </row>
    <row r="71" spans="1:15">
      <c r="A71" s="47" t="s">
        <v>88</v>
      </c>
      <c r="B71" s="47" t="s">
        <v>89</v>
      </c>
      <c r="C71" s="59" t="s">
        <v>90</v>
      </c>
      <c r="D71" s="55"/>
      <c r="E71" s="55"/>
      <c r="F71" s="14"/>
      <c r="G71" s="14"/>
      <c r="H71" s="14"/>
      <c r="I71" s="26"/>
      <c r="J71" s="62"/>
      <c r="K71" s="27"/>
      <c r="L71" s="14"/>
      <c r="M71" s="66"/>
      <c r="N71" s="11"/>
      <c r="O71" s="14" t="s">
        <v>90</v>
      </c>
    </row>
    <row r="72" spans="1:15">
      <c r="A72" s="47" t="s">
        <v>91</v>
      </c>
      <c r="B72" s="47" t="s">
        <v>92</v>
      </c>
      <c r="C72" s="59" t="s">
        <v>93</v>
      </c>
      <c r="D72" s="55"/>
      <c r="E72" s="55"/>
      <c r="F72" s="14"/>
      <c r="G72" s="14"/>
      <c r="H72" s="14"/>
      <c r="I72" s="26"/>
      <c r="J72" s="62"/>
      <c r="K72" s="27"/>
      <c r="L72" s="14"/>
      <c r="M72" s="66"/>
      <c r="N72" s="11"/>
      <c r="O72" s="14" t="s">
        <v>93</v>
      </c>
    </row>
    <row r="73" spans="1:15">
      <c r="A73" s="92" t="s">
        <v>126</v>
      </c>
      <c r="B73" s="92"/>
      <c r="C73" s="92"/>
      <c r="D73" s="92"/>
      <c r="E73" s="92"/>
      <c r="F73" s="91" t="s">
        <v>84</v>
      </c>
      <c r="G73" s="93" t="s">
        <v>94</v>
      </c>
      <c r="H73" s="93"/>
      <c r="I73" s="93"/>
      <c r="J73" s="2">
        <f>J67</f>
        <v>558</v>
      </c>
      <c r="K73" s="2">
        <f t="shared" ref="K73:O73" si="42">K67</f>
        <v>738</v>
      </c>
      <c r="L73" s="2">
        <f t="shared" si="42"/>
        <v>612</v>
      </c>
      <c r="M73" s="2">
        <f t="shared" si="42"/>
        <v>684</v>
      </c>
      <c r="N73" s="2">
        <f t="shared" si="42"/>
        <v>504</v>
      </c>
      <c r="O73" s="2">
        <f t="shared" si="42"/>
        <v>396</v>
      </c>
    </row>
    <row r="74" spans="1:15">
      <c r="A74" s="92"/>
      <c r="B74" s="92"/>
      <c r="C74" s="92"/>
      <c r="D74" s="92"/>
      <c r="E74" s="92"/>
      <c r="F74" s="91"/>
      <c r="G74" s="93" t="s">
        <v>95</v>
      </c>
      <c r="H74" s="93"/>
      <c r="I74" s="93"/>
      <c r="J74" s="2">
        <f>J68</f>
        <v>18</v>
      </c>
      <c r="K74" s="2">
        <f t="shared" ref="K74:O74" si="43">K68</f>
        <v>18</v>
      </c>
      <c r="L74" s="2">
        <f t="shared" si="43"/>
        <v>0</v>
      </c>
      <c r="M74" s="2">
        <f t="shared" si="43"/>
        <v>36</v>
      </c>
      <c r="N74" s="2">
        <f t="shared" si="43"/>
        <v>72</v>
      </c>
      <c r="O74" s="2">
        <f t="shared" si="43"/>
        <v>0</v>
      </c>
    </row>
    <row r="75" spans="1:15">
      <c r="A75" s="84" t="s">
        <v>92</v>
      </c>
      <c r="B75" s="84"/>
      <c r="C75" s="84"/>
      <c r="D75" s="84"/>
      <c r="E75" s="84"/>
      <c r="F75" s="91"/>
      <c r="G75" s="94" t="s">
        <v>125</v>
      </c>
      <c r="H75" s="94"/>
      <c r="I75" s="94"/>
      <c r="J75" s="2">
        <f>J69</f>
        <v>36</v>
      </c>
      <c r="K75" s="2">
        <f t="shared" ref="K75:O75" si="44">K69</f>
        <v>36</v>
      </c>
      <c r="L75" s="2">
        <f t="shared" si="44"/>
        <v>0</v>
      </c>
      <c r="M75" s="2">
        <f t="shared" si="44"/>
        <v>72</v>
      </c>
      <c r="N75" s="2">
        <f t="shared" si="44"/>
        <v>36</v>
      </c>
      <c r="O75" s="2">
        <f t="shared" si="44"/>
        <v>72</v>
      </c>
    </row>
    <row r="76" spans="1:15">
      <c r="A76" s="85" t="s">
        <v>120</v>
      </c>
      <c r="B76" s="86"/>
      <c r="C76" s="86"/>
      <c r="D76" s="86"/>
      <c r="E76" s="87"/>
      <c r="F76" s="91"/>
      <c r="G76" s="94" t="s">
        <v>124</v>
      </c>
      <c r="H76" s="94"/>
      <c r="I76" s="94"/>
      <c r="J76" s="72"/>
      <c r="K76" s="72"/>
      <c r="L76" s="12"/>
      <c r="M76" s="1"/>
      <c r="N76" s="3"/>
      <c r="O76" s="8">
        <v>144</v>
      </c>
    </row>
    <row r="77" spans="1:15">
      <c r="A77" s="88" t="s">
        <v>121</v>
      </c>
      <c r="B77" s="89"/>
      <c r="C77" s="89"/>
      <c r="D77" s="89"/>
      <c r="E77" s="90"/>
      <c r="F77" s="91"/>
      <c r="G77" s="83" t="s">
        <v>96</v>
      </c>
      <c r="H77" s="83"/>
      <c r="I77" s="83"/>
      <c r="J77" s="73">
        <v>1</v>
      </c>
      <c r="K77" s="73">
        <v>3</v>
      </c>
      <c r="L77" s="13">
        <v>2</v>
      </c>
      <c r="M77" s="13">
        <v>3</v>
      </c>
      <c r="N77" s="3">
        <v>2</v>
      </c>
      <c r="O77" s="3">
        <v>3</v>
      </c>
    </row>
    <row r="78" spans="1:15">
      <c r="A78" s="88" t="s">
        <v>123</v>
      </c>
      <c r="B78" s="89"/>
      <c r="C78" s="89"/>
      <c r="D78" s="89"/>
      <c r="E78" s="90"/>
      <c r="F78" s="91"/>
      <c r="G78" s="83" t="s">
        <v>97</v>
      </c>
      <c r="H78" s="83"/>
      <c r="I78" s="83"/>
      <c r="J78" s="73">
        <v>1</v>
      </c>
      <c r="K78" s="73">
        <v>8</v>
      </c>
      <c r="L78" s="13">
        <v>4</v>
      </c>
      <c r="M78" s="13">
        <v>4</v>
      </c>
      <c r="N78" s="3">
        <v>3</v>
      </c>
      <c r="O78" s="3">
        <v>5</v>
      </c>
    </row>
    <row r="79" spans="1:15">
      <c r="A79" s="80" t="s">
        <v>122</v>
      </c>
      <c r="B79" s="81"/>
      <c r="C79" s="81"/>
      <c r="D79" s="81"/>
      <c r="E79" s="82"/>
      <c r="F79" s="91"/>
      <c r="G79" s="83" t="s">
        <v>98</v>
      </c>
      <c r="H79" s="83"/>
      <c r="I79" s="83"/>
      <c r="J79" s="73">
        <v>1</v>
      </c>
      <c r="K79" s="73">
        <v>2</v>
      </c>
      <c r="L79" s="13">
        <v>1</v>
      </c>
      <c r="M79" s="13">
        <v>3</v>
      </c>
      <c r="N79" s="3">
        <v>2</v>
      </c>
      <c r="O79" s="3">
        <v>4</v>
      </c>
    </row>
  </sheetData>
  <mergeCells count="33">
    <mergeCell ref="A1:O1"/>
    <mergeCell ref="A2:O2"/>
    <mergeCell ref="A3:O3"/>
    <mergeCell ref="A4:O4"/>
    <mergeCell ref="G75:I75"/>
    <mergeCell ref="N6:O6"/>
    <mergeCell ref="A5:A9"/>
    <mergeCell ref="B5:B9"/>
    <mergeCell ref="C5:C9"/>
    <mergeCell ref="D5:I5"/>
    <mergeCell ref="D6:D9"/>
    <mergeCell ref="E6:E9"/>
    <mergeCell ref="F6:I6"/>
    <mergeCell ref="A67:B67"/>
    <mergeCell ref="A73:E73"/>
    <mergeCell ref="G73:I73"/>
    <mergeCell ref="F7:F9"/>
    <mergeCell ref="G7:I8"/>
    <mergeCell ref="J6:K6"/>
    <mergeCell ref="L6:M6"/>
    <mergeCell ref="J5:O5"/>
    <mergeCell ref="A79:E79"/>
    <mergeCell ref="G77:I77"/>
    <mergeCell ref="G78:I78"/>
    <mergeCell ref="G79:I79"/>
    <mergeCell ref="A75:E75"/>
    <mergeCell ref="A76:E76"/>
    <mergeCell ref="A77:E77"/>
    <mergeCell ref="A78:E78"/>
    <mergeCell ref="F73:F79"/>
    <mergeCell ref="A74:E74"/>
    <mergeCell ref="G74:I74"/>
    <mergeCell ref="G76:I76"/>
  </mergeCells>
  <pageMargins left="0" right="0" top="0" bottom="0" header="0" footer="0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бюджет времени</vt:lpstr>
      <vt:lpstr>учебный план</vt:lpstr>
      <vt:lpstr>'учебный план'!Заголовки_для_печати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2017-10-13T17:23:43Z</dcterms:modified>
</cp:coreProperties>
</file>